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E7A16201-F2CD-4B61-9E4B-47EA9BF36A14}" xr6:coauthVersionLast="43" xr6:coauthVersionMax="43" xr10:uidLastSave="{00000000-0000-0000-0000-000000000000}"/>
  <bookViews>
    <workbookView xWindow="735" yWindow="735" windowWidth="15375" windowHeight="7875" activeTab="2" xr2:uid="{67362578-FD57-4633-A756-887ED95B77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G17" i="3" s="1"/>
  <c r="H18" i="3"/>
  <c r="F18" i="3" s="1"/>
  <c r="K18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25" i="3"/>
  <c r="D24" i="3" s="1"/>
  <c r="E25" i="3"/>
  <c r="E24" i="3" s="1"/>
  <c r="G25" i="3"/>
  <c r="G24" i="3" s="1"/>
  <c r="H25" i="3"/>
  <c r="F25" i="3" s="1"/>
  <c r="K25" i="3" s="1"/>
  <c r="I25" i="3"/>
  <c r="I24" i="3" s="1"/>
  <c r="J25" i="3"/>
  <c r="J24" i="3" s="1"/>
  <c r="F26" i="3"/>
  <c r="K26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K33" i="2" s="1"/>
  <c r="H33" i="2"/>
  <c r="I33" i="2"/>
  <c r="I32" i="2" s="1"/>
  <c r="J33" i="2"/>
  <c r="F34" i="2"/>
  <c r="K34" i="2" s="1"/>
  <c r="F35" i="2"/>
  <c r="K35" i="2"/>
  <c r="F36" i="2"/>
  <c r="K36" i="2" s="1"/>
  <c r="D38" i="2"/>
  <c r="D37" i="2" s="1"/>
  <c r="E38" i="2"/>
  <c r="E37" i="2" s="1"/>
  <c r="G38" i="2"/>
  <c r="G37" i="2" s="1"/>
  <c r="H38" i="2"/>
  <c r="F38" i="2" s="1"/>
  <c r="K38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G42" i="2" s="1"/>
  <c r="H43" i="2"/>
  <c r="H42" i="2" s="1"/>
  <c r="I43" i="2"/>
  <c r="I42" i="2" s="1"/>
  <c r="J43" i="2"/>
  <c r="J42" i="2" s="1"/>
  <c r="F44" i="2"/>
  <c r="K44" i="2" s="1"/>
  <c r="D48" i="2"/>
  <c r="D47" i="2" s="1"/>
  <c r="D46" i="2" s="1"/>
  <c r="E48" i="2"/>
  <c r="E47" i="2" s="1"/>
  <c r="E46" i="2" s="1"/>
  <c r="G48" i="2"/>
  <c r="G47" i="2" s="1"/>
  <c r="H48" i="2"/>
  <c r="F48" i="2" s="1"/>
  <c r="I48" i="2"/>
  <c r="I47" i="2" s="1"/>
  <c r="I46" i="2" s="1"/>
  <c r="J48" i="2"/>
  <c r="J47" i="2" s="1"/>
  <c r="J46" i="2" s="1"/>
  <c r="F49" i="2"/>
  <c r="K49" i="2"/>
  <c r="D51" i="2"/>
  <c r="E51" i="2"/>
  <c r="G51" i="2"/>
  <c r="F51" i="2" s="1"/>
  <c r="K51" i="2" s="1"/>
  <c r="H51" i="2"/>
  <c r="I51" i="2"/>
  <c r="J51" i="2"/>
  <c r="F52" i="2"/>
  <c r="K52" i="2" s="1"/>
  <c r="D54" i="2"/>
  <c r="D53" i="2" s="1"/>
  <c r="E54" i="2"/>
  <c r="E53" i="2" s="1"/>
  <c r="G54" i="2"/>
  <c r="G53" i="2" s="1"/>
  <c r="H54" i="2"/>
  <c r="F54" i="2" s="1"/>
  <c r="I54" i="2"/>
  <c r="I53" i="2" s="1"/>
  <c r="J54" i="2"/>
  <c r="J53" i="2" s="1"/>
  <c r="F55" i="2"/>
  <c r="K55" i="2"/>
  <c r="D56" i="2"/>
  <c r="E56" i="2"/>
  <c r="G56" i="2"/>
  <c r="F56" i="2" s="1"/>
  <c r="H56" i="2"/>
  <c r="I56" i="2"/>
  <c r="J56" i="2"/>
  <c r="K56" i="2"/>
  <c r="F57" i="2"/>
  <c r="K57" i="2" s="1"/>
  <c r="D58" i="2"/>
  <c r="E58" i="2"/>
  <c r="G58" i="2"/>
  <c r="H58" i="2"/>
  <c r="F58" i="2" s="1"/>
  <c r="I58" i="2"/>
  <c r="J58" i="2"/>
  <c r="F59" i="2"/>
  <c r="K59" i="2"/>
  <c r="D62" i="2"/>
  <c r="D61" i="2" s="1"/>
  <c r="D60" i="2" s="1"/>
  <c r="E62" i="2"/>
  <c r="E61" i="2" s="1"/>
  <c r="E60" i="2" s="1"/>
  <c r="G62" i="2"/>
  <c r="F62" i="2" s="1"/>
  <c r="H62" i="2"/>
  <c r="H61" i="2" s="1"/>
  <c r="H60" i="2" s="1"/>
  <c r="I62" i="2"/>
  <c r="I61" i="2" s="1"/>
  <c r="I60" i="2" s="1"/>
  <c r="J62" i="2"/>
  <c r="J61" i="2" s="1"/>
  <c r="J60" i="2" s="1"/>
  <c r="K62" i="2"/>
  <c r="F63" i="2"/>
  <c r="K63" i="2" s="1"/>
  <c r="F64" i="2"/>
  <c r="K64" i="2"/>
  <c r="D17" i="1"/>
  <c r="D16" i="1" s="1"/>
  <c r="D15" i="1" s="1"/>
  <c r="E17" i="1"/>
  <c r="G17" i="1"/>
  <c r="F17" i="1" s="1"/>
  <c r="K17" i="1" s="1"/>
  <c r="H17" i="1"/>
  <c r="H16" i="1" s="1"/>
  <c r="H15" i="1" s="1"/>
  <c r="I17" i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D33" i="1" s="1"/>
  <c r="E34" i="1"/>
  <c r="G34" i="1"/>
  <c r="F34" i="1" s="1"/>
  <c r="K34" i="1" s="1"/>
  <c r="H34" i="1"/>
  <c r="I34" i="1"/>
  <c r="J34" i="1"/>
  <c r="F35" i="1"/>
  <c r="K35" i="1" s="1"/>
  <c r="F36" i="1"/>
  <c r="K36" i="1"/>
  <c r="F37" i="1"/>
  <c r="K37" i="1" s="1"/>
  <c r="E38" i="1"/>
  <c r="I38" i="1"/>
  <c r="D39" i="1"/>
  <c r="D38" i="1" s="1"/>
  <c r="E39" i="1"/>
  <c r="G39" i="1"/>
  <c r="G38" i="1" s="1"/>
  <c r="H39" i="1"/>
  <c r="F39" i="1" s="1"/>
  <c r="K39" i="1" s="1"/>
  <c r="I39" i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H44" i="1"/>
  <c r="H43" i="1" s="1"/>
  <c r="I44" i="1"/>
  <c r="I43" i="1" s="1"/>
  <c r="J44" i="1"/>
  <c r="J43" i="1" s="1"/>
  <c r="K44" i="1"/>
  <c r="F45" i="1"/>
  <c r="K45" i="1" s="1"/>
  <c r="E48" i="1"/>
  <c r="E47" i="1" s="1"/>
  <c r="E46" i="1" s="1"/>
  <c r="I48" i="1"/>
  <c r="I47" i="1" s="1"/>
  <c r="D49" i="1"/>
  <c r="D48" i="1" s="1"/>
  <c r="D47" i="1" s="1"/>
  <c r="E49" i="1"/>
  <c r="G49" i="1"/>
  <c r="G48" i="1" s="1"/>
  <c r="H49" i="1"/>
  <c r="F49" i="1" s="1"/>
  <c r="K49" i="1" s="1"/>
  <c r="I49" i="1"/>
  <c r="J49" i="1"/>
  <c r="J48" i="1" s="1"/>
  <c r="J47" i="1" s="1"/>
  <c r="F50" i="1"/>
  <c r="K50" i="1"/>
  <c r="D52" i="1"/>
  <c r="D51" i="1" s="1"/>
  <c r="E52" i="1"/>
  <c r="E51" i="1" s="1"/>
  <c r="G52" i="1"/>
  <c r="F52" i="1" s="1"/>
  <c r="H52" i="1"/>
  <c r="I52" i="1"/>
  <c r="J52" i="1"/>
  <c r="J51" i="1" s="1"/>
  <c r="K52" i="1"/>
  <c r="F53" i="1"/>
  <c r="K53" i="1" s="1"/>
  <c r="E54" i="1"/>
  <c r="I54" i="1"/>
  <c r="D55" i="1"/>
  <c r="D54" i="1" s="1"/>
  <c r="E55" i="1"/>
  <c r="G55" i="1"/>
  <c r="G54" i="1" s="1"/>
  <c r="H55" i="1"/>
  <c r="F55" i="1" s="1"/>
  <c r="K55" i="1" s="1"/>
  <c r="I55" i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 s="1"/>
  <c r="H61" i="1"/>
  <c r="D62" i="1"/>
  <c r="D61" i="1" s="1"/>
  <c r="E62" i="1"/>
  <c r="E61" i="1" s="1"/>
  <c r="G62" i="1"/>
  <c r="G61" i="1" s="1"/>
  <c r="F61" i="1" s="1"/>
  <c r="H62" i="1"/>
  <c r="F62" i="1" s="1"/>
  <c r="I62" i="1"/>
  <c r="I61" i="1" s="1"/>
  <c r="J62" i="1"/>
  <c r="J61" i="1" s="1"/>
  <c r="F63" i="1"/>
  <c r="K63" i="1" s="1"/>
  <c r="G65" i="1"/>
  <c r="F65" i="1" s="1"/>
  <c r="D66" i="1"/>
  <c r="D65" i="1" s="1"/>
  <c r="D64" i="1" s="1"/>
  <c r="E66" i="1"/>
  <c r="E65" i="1" s="1"/>
  <c r="E64" i="1" s="1"/>
  <c r="F66" i="1"/>
  <c r="K66" i="1" s="1"/>
  <c r="G66" i="1"/>
  <c r="H66" i="1"/>
  <c r="H65" i="1" s="1"/>
  <c r="H64" i="1" s="1"/>
  <c r="I66" i="1"/>
  <c r="I65" i="1" s="1"/>
  <c r="I64" i="1" s="1"/>
  <c r="J66" i="1"/>
  <c r="J65" i="1" s="1"/>
  <c r="J64" i="1" s="1"/>
  <c r="F67" i="1"/>
  <c r="K67" i="1" s="1"/>
  <c r="F68" i="1"/>
  <c r="K68" i="1" s="1"/>
  <c r="D69" i="1"/>
  <c r="E69" i="1"/>
  <c r="F69" i="1"/>
  <c r="K69" i="1" s="1"/>
  <c r="G69" i="1"/>
  <c r="H69" i="1"/>
  <c r="I69" i="1"/>
  <c r="J69" i="1"/>
  <c r="F70" i="1"/>
  <c r="K70" i="1" s="1"/>
  <c r="H71" i="1"/>
  <c r="D72" i="1"/>
  <c r="D71" i="1" s="1"/>
  <c r="E72" i="1"/>
  <c r="E71" i="1" s="1"/>
  <c r="G72" i="1"/>
  <c r="G71" i="1" s="1"/>
  <c r="F71" i="1" s="1"/>
  <c r="H72" i="1"/>
  <c r="F72" i="1" s="1"/>
  <c r="I72" i="1"/>
  <c r="I71" i="1" s="1"/>
  <c r="J72" i="1"/>
  <c r="J71" i="1" s="1"/>
  <c r="F73" i="1"/>
  <c r="K73" i="1" s="1"/>
  <c r="J11" i="3" l="1"/>
  <c r="E11" i="3"/>
  <c r="I11" i="3"/>
  <c r="D11" i="3"/>
  <c r="G21" i="3"/>
  <c r="G14" i="3"/>
  <c r="H17" i="3"/>
  <c r="H11" i="3" s="1"/>
  <c r="H24" i="3"/>
  <c r="F24" i="3" s="1"/>
  <c r="K24" i="3" s="1"/>
  <c r="J45" i="2"/>
  <c r="H32" i="2"/>
  <c r="H13" i="2" s="1"/>
  <c r="K54" i="2"/>
  <c r="J50" i="2"/>
  <c r="E50" i="2"/>
  <c r="E45" i="2" s="1"/>
  <c r="K48" i="2"/>
  <c r="G50" i="2"/>
  <c r="F42" i="2"/>
  <c r="K42" i="2" s="1"/>
  <c r="K58" i="2"/>
  <c r="G61" i="2"/>
  <c r="I50" i="2"/>
  <c r="I45" i="2" s="1"/>
  <c r="D50" i="2"/>
  <c r="D45" i="2" s="1"/>
  <c r="G46" i="2"/>
  <c r="J32" i="2"/>
  <c r="J13" i="2" s="1"/>
  <c r="J12" i="2" s="1"/>
  <c r="J11" i="2" s="1"/>
  <c r="E32" i="2"/>
  <c r="E13" i="2" s="1"/>
  <c r="E12" i="2" s="1"/>
  <c r="E11" i="2" s="1"/>
  <c r="I13" i="2"/>
  <c r="D13" i="2"/>
  <c r="G32" i="2"/>
  <c r="F32" i="2" s="1"/>
  <c r="K32" i="2" s="1"/>
  <c r="G23" i="2"/>
  <c r="G15" i="2"/>
  <c r="H53" i="2"/>
  <c r="F53" i="2" s="1"/>
  <c r="K53" i="2" s="1"/>
  <c r="H47" i="2"/>
  <c r="H46" i="2" s="1"/>
  <c r="F43" i="2"/>
  <c r="K43" i="2" s="1"/>
  <c r="H37" i="2"/>
  <c r="F37" i="2" s="1"/>
  <c r="K37" i="2" s="1"/>
  <c r="K65" i="1"/>
  <c r="G64" i="1"/>
  <c r="F64" i="1" s="1"/>
  <c r="K64" i="1" s="1"/>
  <c r="I51" i="1"/>
  <c r="I46" i="1" s="1"/>
  <c r="G47" i="1"/>
  <c r="G16" i="1"/>
  <c r="K72" i="1"/>
  <c r="K62" i="1"/>
  <c r="H51" i="1"/>
  <c r="J46" i="1"/>
  <c r="J33" i="1"/>
  <c r="E33" i="1"/>
  <c r="G24" i="1"/>
  <c r="J14" i="1"/>
  <c r="J13" i="1" s="1"/>
  <c r="E16" i="1"/>
  <c r="E15" i="1" s="1"/>
  <c r="F54" i="1"/>
  <c r="K54" i="1" s="1"/>
  <c r="G33" i="1"/>
  <c r="K71" i="1"/>
  <c r="K61" i="1"/>
  <c r="G51" i="1"/>
  <c r="F51" i="1" s="1"/>
  <c r="K51" i="1" s="1"/>
  <c r="D46" i="1"/>
  <c r="G43" i="1"/>
  <c r="F43" i="1" s="1"/>
  <c r="K43" i="1" s="1"/>
  <c r="I33" i="1"/>
  <c r="I16" i="1"/>
  <c r="I15" i="1" s="1"/>
  <c r="I14" i="1" s="1"/>
  <c r="D14" i="1"/>
  <c r="D13" i="1" s="1"/>
  <c r="H54" i="1"/>
  <c r="H38" i="1"/>
  <c r="H33" i="1" s="1"/>
  <c r="H14" i="1" s="1"/>
  <c r="H13" i="1" s="1"/>
  <c r="H48" i="1"/>
  <c r="H47" i="1" s="1"/>
  <c r="H46" i="1" s="1"/>
  <c r="F17" i="3" l="1"/>
  <c r="K17" i="3" s="1"/>
  <c r="F21" i="3"/>
  <c r="K21" i="3" s="1"/>
  <c r="G20" i="3"/>
  <c r="F20" i="3" s="1"/>
  <c r="K20" i="3" s="1"/>
  <c r="F14" i="3"/>
  <c r="K14" i="3" s="1"/>
  <c r="G13" i="3"/>
  <c r="H50" i="2"/>
  <c r="F50" i="2" s="1"/>
  <c r="K50" i="2" s="1"/>
  <c r="F15" i="2"/>
  <c r="K15" i="2" s="1"/>
  <c r="G14" i="2"/>
  <c r="I12" i="2"/>
  <c r="I11" i="2" s="1"/>
  <c r="F47" i="2"/>
  <c r="K47" i="2" s="1"/>
  <c r="F61" i="2"/>
  <c r="K61" i="2" s="1"/>
  <c r="G60" i="2"/>
  <c r="F60" i="2" s="1"/>
  <c r="K60" i="2" s="1"/>
  <c r="D12" i="2"/>
  <c r="D11" i="2" s="1"/>
  <c r="F46" i="2"/>
  <c r="K46" i="2" s="1"/>
  <c r="G45" i="2"/>
  <c r="F23" i="2"/>
  <c r="K23" i="2" s="1"/>
  <c r="G22" i="2"/>
  <c r="F22" i="2" s="1"/>
  <c r="K22" i="2" s="1"/>
  <c r="H11" i="1"/>
  <c r="H12" i="1"/>
  <c r="F24" i="1"/>
  <c r="K24" i="1" s="1"/>
  <c r="G23" i="1"/>
  <c r="F23" i="1" s="1"/>
  <c r="K23" i="1" s="1"/>
  <c r="F47" i="1"/>
  <c r="K47" i="1" s="1"/>
  <c r="G46" i="1"/>
  <c r="F46" i="1" s="1"/>
  <c r="K46" i="1" s="1"/>
  <c r="F38" i="1"/>
  <c r="K38" i="1" s="1"/>
  <c r="E14" i="1"/>
  <c r="E13" i="1" s="1"/>
  <c r="I13" i="1"/>
  <c r="F48" i="1"/>
  <c r="K48" i="1" s="1"/>
  <c r="D11" i="1"/>
  <c r="D12" i="1"/>
  <c r="F33" i="1"/>
  <c r="K33" i="1" s="1"/>
  <c r="J11" i="1"/>
  <c r="J12" i="1"/>
  <c r="F16" i="1"/>
  <c r="K16" i="1" s="1"/>
  <c r="G15" i="1"/>
  <c r="F13" i="3" l="1"/>
  <c r="K13" i="3" s="1"/>
  <c r="G12" i="3"/>
  <c r="H45" i="2"/>
  <c r="H12" i="2" s="1"/>
  <c r="H11" i="2" s="1"/>
  <c r="F45" i="2"/>
  <c r="K45" i="2" s="1"/>
  <c r="G13" i="2"/>
  <c r="F14" i="2"/>
  <c r="K14" i="2" s="1"/>
  <c r="E11" i="1"/>
  <c r="E12" i="1"/>
  <c r="F15" i="1"/>
  <c r="K15" i="1" s="1"/>
  <c r="G14" i="1"/>
  <c r="I11" i="1"/>
  <c r="I12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<sst xmlns="http://schemas.openxmlformats.org/spreadsheetml/2006/main" count="474" uniqueCount="249">
  <si>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</si>
  <si>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</si>
  <si>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</si>
  <si>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</si>
  <si>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</si>
  <si>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</si>
  <si>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</si>
  <si>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</si>
  <si>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</si>
  <si>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</si>
  <si>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</si>
  <si>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</si>
  <si>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</si>
  <si>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</si>
  <si>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</si>
  <si>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</si>
  <si>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</si>
  <si>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</si>
  <si>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</si>
  <si>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</si>
  <si>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</si>
  <si>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</si>
  <si>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</si>
  <si>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</si>
  <si>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</si>
  <si>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</si>
  <si>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</si>
  <si>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</si>
  <si>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</si>
  <si>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</si>
  <si>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</si>
  <si>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</si>
  <si>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</si>
  <si>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</si>
  <si>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</si>
  <si>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</si>
  <si>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</si>
  <si>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</si>
  <si>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</si>
  <si>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</si>
  <si>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</si>
  <si>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</si>
  <si>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</si>
  <si>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</si>
  <si>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</si>
  <si>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</si>
  <si>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</si>
  <si>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</si>
  <si>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</si>
  <si>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</si>
  <si>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</si>
  <si>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</si>
  <si>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</si>
  <si>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</si>
  <si>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</si>
  <si>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</si>
  <si>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</si>
  <si>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</si>
  <si>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</si>
  <si>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</si>
  <si>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</si>
  <si>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</si>
  <si>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</si>
  <si>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</si>
  <si>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</si>
  <si>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</si>
  <si>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</si>
  <si>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</si>
  <si>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</si>
  <si>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</si>
  <si>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</si>
  <si>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</si>
  <si>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</si>
  <si>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</si>
  <si>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</si>
  <si>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</si>
  <si>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</si>
  <si>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</si>
  <si>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</si>
  <si>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</si>
  <si>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</si>
  <si>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</si>
  <si>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</si>
  <si>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</si>
  <si>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</si>
  <si>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</si>
  <si>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</si>
  <si>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</si>
  <si>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</si>
  <si>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</si>
  <si>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</si>
  <si>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</si>
  <si>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</si>
  <si>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</si>
  <si>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</si>
  <si>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</si>
  <si>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</si>
  <si>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</si>
  <si>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</si>
  <si>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</si>
  <si>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</si>
  <si>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</si>
  <si>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</si>
  <si>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</si>
  <si>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</si>
  <si>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</si>
  <si>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</si>
  <si>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</si>
  <si>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</si>
  <si>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</si>
  <si>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</si>
  <si>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</si>
  <si>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</si>
  <si>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</si>
  <si>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</si>
  <si>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</si>
  <si>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</si>
  <si>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</si>
  <si>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</si>
  <si>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</si>
  <si>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</si>
  <si>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</si>
  <si>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</si>
  <si>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</si>
  <si>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</si>
  <si>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</si>
  <si>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</si>
  <si>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</si>
  <si>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</si>
  <si>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</si>
  <si>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</si>
  <si>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</si>
  <si>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</si>
  <si>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</si>
  <si>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</si>
  <si>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</si>
  <si>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</si>
  <si>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</si>
  <si>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</si>
  <si>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</si>
  <si>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</si>
  <si>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</si>
  <si>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</si>
  <si>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</si>
  <si>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</si>
  <si>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</si>
  <si>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</si>
  <si>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</si>
  <si>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</si>
  <si>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</si>
  <si>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</si>
  <si>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</si>
  <si>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</si>
  <si>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</si>
  <si>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</si>
  <si>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</si>
  <si>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</si>
  <si>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</si>
  <si>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</si>
  <si>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</si>
  <si>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</si>
  <si>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</si>
  <si>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</si>
  <si>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</si>
  <si>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</si>
  <si>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</si>
  <si>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</si>
  <si>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</si>
  <si>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</si>
  <si>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</si>
  <si>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</si>
  <si>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</si>
  <si>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</si>
  <si>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</si>
  <si>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</si>
  <si>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</si>
  <si>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</si>
  <si>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</si>
  <si>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</si>
  <si>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</si>
  <si>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</si>
  <si>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</si>
  <si>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</si>
  <si>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</si>
  <si>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</si>
  <si>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</si>
  <si>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</si>
  <si>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</si>
  <si>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</si>
  <si>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</si>
  <si>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</si>
  <si>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</si>
  <si>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</si>
  <si>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227</t>
  </si>
  <si>
    <t>Subventii de la alte administratii (cod. 43.02.01+43.02.04+43.02.07+43.02.08+43.02.20+43.02.21)</t>
  </si>
  <si>
    <t>43.02</t>
  </si>
  <si>
    <t>237</t>
  </si>
  <si>
    <t>Sume alocate din bugetul AFIR, pentru sustinerea proiectelor din PNDR 2014-2020</t>
  </si>
  <si>
    <t>43.02.31</t>
  </si>
  <si>
    <t>320</t>
  </si>
  <si>
    <t>Sume primite de la UE/alti donatori in contul platilor efectuate si prefinantari aferente cadrului financiar 2014-2020</t>
  </si>
  <si>
    <t>48.02</t>
  </si>
  <si>
    <t>325</t>
  </si>
  <si>
    <t>Fondul Social European (FSE)</t>
  </si>
  <si>
    <t>48.02.02</t>
  </si>
  <si>
    <t>328</t>
  </si>
  <si>
    <t xml:space="preserve">  Prefinantare</t>
  </si>
  <si>
    <t>48.02.02.03</t>
  </si>
  <si>
    <t>ORDONATOR DE CREDITE,</t>
  </si>
  <si>
    <t>CERBU LOREDANA ELENA</t>
  </si>
  <si>
    <t>.</t>
  </si>
  <si>
    <t>CONTABIL SEF,</t>
  </si>
  <si>
    <t>PARASCHIV ALINA VIOLETA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</si>
  <si>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</si>
  <si>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</si>
  <si>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</si>
  <si>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</si>
  <si>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</si>
  <si>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</si>
  <si>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</si>
  <si>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</si>
  <si>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</si>
  <si>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</si>
  <si>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</si>
  <si>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</si>
  <si>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</si>
  <si>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68</t>
  </si>
  <si>
    <t>82</t>
  </si>
  <si>
    <t>83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</si>
  <si>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</si>
  <si>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</si>
  <si>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</si>
  <si>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</si>
  <si>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</si>
  <si>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</si>
  <si>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</si>
  <si>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</si>
  <si>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</si>
  <si>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</si>
  <si>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</si>
  <si>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</si>
  <si>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</si>
  <si>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</si>
  <si>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</si>
  <si>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103</t>
  </si>
  <si>
    <t>106</t>
  </si>
  <si>
    <t>184</t>
  </si>
  <si>
    <t>189</t>
  </si>
  <si>
    <t>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</si>
</sst>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A10A-B843-4F9A-B231-C63214010430}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D13+D61+D64+D71</f>
        <v>4686340</v>
      </c>
      <c r="E11" s="11">
        <f>E13+E61+E64+E71</f>
        <v>1376120</v>
      </c>
      <c r="F11" s="11">
        <f>G11+H11</f>
        <v>2143158</v>
      </c>
      <c r="G11" s="11">
        <f>G13+G61+G64+G71</f>
        <v>478123</v>
      </c>
      <c r="H11" s="11">
        <f>H13+H61+H64+H71</f>
        <v>1665035</v>
      </c>
      <c r="I11" s="11">
        <f>I13+I61+I64+I71</f>
        <v>1360435</v>
      </c>
      <c r="J11" s="11">
        <f>J13+J61+J64+J71</f>
        <v>0</v>
      </c>
      <c r="K11" s="11">
        <f>F11-I11-J11</f>
        <v>782723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1497840</v>
      </c>
      <c r="E12" s="11">
        <f>E13-E34</f>
        <v>477370</v>
      </c>
      <c r="F12" s="11">
        <f>G12+H12</f>
        <v>1322334</v>
      </c>
      <c r="G12" s="11">
        <f>G13-G34</f>
        <v>478123</v>
      </c>
      <c r="H12" s="11">
        <f>H13-H34</f>
        <v>844211</v>
      </c>
      <c r="I12" s="11">
        <f>I13-I34</f>
        <v>539611</v>
      </c>
      <c r="J12" s="11">
        <f>J13-J34</f>
        <v>0</v>
      </c>
      <c r="K12" s="11">
        <f>F12-I12-J12</f>
        <v>782723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4177840</v>
      </c>
      <c r="E13" s="11">
        <f>E14+E46</f>
        <v>1235370</v>
      </c>
      <c r="F13" s="11">
        <f>G13+H13</f>
        <v>2012285</v>
      </c>
      <c r="G13" s="11">
        <f>G14+G46</f>
        <v>478123</v>
      </c>
      <c r="H13" s="11">
        <f>H14+H46</f>
        <v>1534162</v>
      </c>
      <c r="I13" s="11">
        <f>I14+I46</f>
        <v>1229562</v>
      </c>
      <c r="J13" s="11">
        <f>J14+J46</f>
        <v>0</v>
      </c>
      <c r="K13" s="11">
        <f>F13-I13-J13</f>
        <v>782723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3822000</v>
      </c>
      <c r="E14" s="11">
        <f>E15+E23+E33+E43</f>
        <v>1110000</v>
      </c>
      <c r="F14" s="11">
        <f>G14+H14</f>
        <v>1582511</v>
      </c>
      <c r="G14" s="11">
        <f>G15+G23+G33+G43</f>
        <v>299366</v>
      </c>
      <c r="H14" s="11">
        <f>H15+H23+H33+H43</f>
        <v>1283145</v>
      </c>
      <c r="I14" s="11">
        <f>I15+I23+I33+I43</f>
        <v>1127339</v>
      </c>
      <c r="J14" s="11">
        <f>J15+J23+J33+J43</f>
        <v>0</v>
      </c>
      <c r="K14" s="11">
        <f>F14-I14-J14</f>
        <v>455172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728000</v>
      </c>
      <c r="E15" s="11">
        <f>+E16</f>
        <v>203000</v>
      </c>
      <c r="F15" s="11">
        <f>G15+H15</f>
        <v>178858</v>
      </c>
      <c r="G15" s="11">
        <f>+G16</f>
        <v>0</v>
      </c>
      <c r="H15" s="11">
        <f>+H16</f>
        <v>178858</v>
      </c>
      <c r="I15" s="11">
        <f>+I16</f>
        <v>178858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728000</v>
      </c>
      <c r="E16" s="11">
        <f>E17+E19</f>
        <v>203000</v>
      </c>
      <c r="F16" s="11">
        <f>G16+H16</f>
        <v>178858</v>
      </c>
      <c r="G16" s="11">
        <f>G17+G19</f>
        <v>0</v>
      </c>
      <c r="H16" s="11">
        <f>H17+H19</f>
        <v>178858</v>
      </c>
      <c r="I16" s="11">
        <f>I17+I19</f>
        <v>178858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8000</v>
      </c>
      <c r="F17" s="11">
        <f>G17+H17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8000</v>
      </c>
      <c r="F18" s="11">
        <f>G18+H18</f>
        <v>0</v>
      </c>
      <c r="G18" s="11">
        <v>0</v>
      </c>
      <c r="H18" s="11">
        <v>0</v>
      </c>
      <c r="I18" s="11">
        <v>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718000</v>
      </c>
      <c r="E19" s="11">
        <f>E20+E21+E22</f>
        <v>195000</v>
      </c>
      <c r="F19" s="11">
        <f>G19+H19</f>
        <v>178858</v>
      </c>
      <c r="G19" s="11">
        <f>G20+G21+G22</f>
        <v>0</v>
      </c>
      <c r="H19" s="11">
        <f>H20+H21+H22</f>
        <v>178858</v>
      </c>
      <c r="I19" s="11">
        <f>I20+I21+I22</f>
        <v>178858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129000</v>
      </c>
      <c r="E20" s="11">
        <v>32000</v>
      </c>
      <c r="F20" s="11">
        <f>G20+H20</f>
        <v>41840</v>
      </c>
      <c r="G20" s="11">
        <v>0</v>
      </c>
      <c r="H20" s="11">
        <v>41840</v>
      </c>
      <c r="I20" s="11">
        <v>41840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169000</v>
      </c>
      <c r="E21" s="11">
        <v>38000</v>
      </c>
      <c r="F21" s="11">
        <f>G21+H21</f>
        <v>38177</v>
      </c>
      <c r="G21" s="11">
        <v>0</v>
      </c>
      <c r="H21" s="11">
        <v>38177</v>
      </c>
      <c r="I21" s="11">
        <v>38177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420000</v>
      </c>
      <c r="E22" s="11">
        <v>125000</v>
      </c>
      <c r="F22" s="11">
        <f>G22+H22</f>
        <v>98841</v>
      </c>
      <c r="G22" s="11">
        <v>0</v>
      </c>
      <c r="H22" s="11">
        <v>98841</v>
      </c>
      <c r="I22" s="11">
        <v>98841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284000</v>
      </c>
      <c r="E23" s="11">
        <f>E24</f>
        <v>101000</v>
      </c>
      <c r="F23" s="11">
        <f>G23+H23</f>
        <v>545261</v>
      </c>
      <c r="G23" s="11">
        <f>G24</f>
        <v>276961</v>
      </c>
      <c r="H23" s="11">
        <f>H24</f>
        <v>268300</v>
      </c>
      <c r="I23" s="11">
        <f>I24</f>
        <v>169385</v>
      </c>
      <c r="J23" s="11">
        <f>J24</f>
        <v>0</v>
      </c>
      <c r="K23" s="11">
        <f>F23-I23-J23</f>
        <v>375876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284000</v>
      </c>
      <c r="E24" s="11">
        <f>E25+E28+E32</f>
        <v>101000</v>
      </c>
      <c r="F24" s="11">
        <f>G24+H24</f>
        <v>545261</v>
      </c>
      <c r="G24" s="11">
        <f>G25+G28+G32</f>
        <v>276961</v>
      </c>
      <c r="H24" s="11">
        <f>H25+H28+H32</f>
        <v>268300</v>
      </c>
      <c r="I24" s="11">
        <f>I25+I28+I32</f>
        <v>169385</v>
      </c>
      <c r="J24" s="11">
        <f>J25+J28+J32</f>
        <v>0</v>
      </c>
      <c r="K24" s="11">
        <f>F24-I24-J24</f>
        <v>375876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67000</v>
      </c>
      <c r="E25" s="11">
        <f>E26+E27</f>
        <v>21000</v>
      </c>
      <c r="F25" s="11">
        <f>G25+H25</f>
        <v>97271</v>
      </c>
      <c r="G25" s="11">
        <f>G26+G27</f>
        <v>45017</v>
      </c>
      <c r="H25" s="11">
        <f>H26+H27</f>
        <v>52254</v>
      </c>
      <c r="I25" s="11">
        <f>I26+I27</f>
        <v>30745</v>
      </c>
      <c r="J25" s="11">
        <f>J26+J27</f>
        <v>0</v>
      </c>
      <c r="K25" s="11">
        <f>F25-I25-J25</f>
        <v>66526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47000</v>
      </c>
      <c r="E26" s="11">
        <v>16000</v>
      </c>
      <c r="F26" s="11">
        <f>G26+H26</f>
        <v>74130</v>
      </c>
      <c r="G26" s="11">
        <v>34050</v>
      </c>
      <c r="H26" s="11">
        <v>40080</v>
      </c>
      <c r="I26" s="11">
        <v>21985</v>
      </c>
      <c r="J26" s="11">
        <v>0</v>
      </c>
      <c r="K26" s="11">
        <f>F26-I26-J26</f>
        <v>52145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20000</v>
      </c>
      <c r="E27" s="11">
        <v>5000</v>
      </c>
      <c r="F27" s="11">
        <f>G27+H27</f>
        <v>23141</v>
      </c>
      <c r="G27" s="11">
        <v>10967</v>
      </c>
      <c r="H27" s="11">
        <v>12174</v>
      </c>
      <c r="I27" s="11">
        <v>8760</v>
      </c>
      <c r="J27" s="11">
        <v>0</v>
      </c>
      <c r="K27" s="11">
        <f>F27-I27-J27</f>
        <v>14381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213000</v>
      </c>
      <c r="E28" s="11">
        <f>E29+E30+E31</f>
        <v>79000</v>
      </c>
      <c r="F28" s="11">
        <f>G28+H28</f>
        <v>447765</v>
      </c>
      <c r="G28" s="11">
        <f>G29+G30+G31</f>
        <v>231944</v>
      </c>
      <c r="H28" s="11">
        <f>H29+H30+H31</f>
        <v>215821</v>
      </c>
      <c r="I28" s="11">
        <f>I29+I30+I31</f>
        <v>138415</v>
      </c>
      <c r="J28" s="11">
        <f>J29+J30+J31</f>
        <v>0</v>
      </c>
      <c r="K28" s="11">
        <f>F28-I28-J28</f>
        <v>309350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93000</v>
      </c>
      <c r="E29" s="11">
        <v>35000</v>
      </c>
      <c r="F29" s="11">
        <f>G29+H29</f>
        <v>118289</v>
      </c>
      <c r="G29" s="11">
        <v>58681</v>
      </c>
      <c r="H29" s="11">
        <v>59608</v>
      </c>
      <c r="I29" s="11">
        <v>39853</v>
      </c>
      <c r="J29" s="11">
        <v>0</v>
      </c>
      <c r="K29" s="11">
        <f>F29-I29-J29</f>
        <v>78436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6000</v>
      </c>
      <c r="E30" s="11">
        <v>5000</v>
      </c>
      <c r="F30" s="11">
        <f>G30+H30</f>
        <v>5904</v>
      </c>
      <c r="G30" s="11">
        <v>2884</v>
      </c>
      <c r="H30" s="11">
        <v>3020</v>
      </c>
      <c r="I30" s="11">
        <v>1957</v>
      </c>
      <c r="J30" s="11">
        <v>0</v>
      </c>
      <c r="K30" s="11">
        <f>F30-I30-J30</f>
        <v>3947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114000</v>
      </c>
      <c r="E31" s="11">
        <v>39000</v>
      </c>
      <c r="F31" s="11">
        <f>G31+H31</f>
        <v>323572</v>
      </c>
      <c r="G31" s="11">
        <v>170379</v>
      </c>
      <c r="H31" s="11">
        <v>153193</v>
      </c>
      <c r="I31" s="11">
        <v>96605</v>
      </c>
      <c r="J31" s="11">
        <v>0</v>
      </c>
      <c r="K31" s="11">
        <f>F31-I31-J31</f>
        <v>226967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1000</v>
      </c>
      <c r="F32" s="11">
        <f>G32+H32</f>
        <v>225</v>
      </c>
      <c r="G32" s="11">
        <v>0</v>
      </c>
      <c r="H32" s="11">
        <v>225</v>
      </c>
      <c r="I32" s="11">
        <v>225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2779000</v>
      </c>
      <c r="E33" s="11">
        <f>E34+E38</f>
        <v>795000</v>
      </c>
      <c r="F33" s="11">
        <f>G33+H33</f>
        <v>853311</v>
      </c>
      <c r="G33" s="11">
        <f>G34+G38</f>
        <v>20579</v>
      </c>
      <c r="H33" s="11">
        <f>H34+H38</f>
        <v>832732</v>
      </c>
      <c r="I33" s="11">
        <f>I34+I38</f>
        <v>776236</v>
      </c>
      <c r="J33" s="11">
        <f>J34+J38</f>
        <v>0</v>
      </c>
      <c r="K33" s="11">
        <f>F33-I33-J33</f>
        <v>77075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2680000</v>
      </c>
      <c r="E34" s="11">
        <f>+E35+E36+E37</f>
        <v>758000</v>
      </c>
      <c r="F34" s="11">
        <f>G34+H34</f>
        <v>689951</v>
      </c>
      <c r="G34" s="11">
        <f>+G35+G36+G37</f>
        <v>0</v>
      </c>
      <c r="H34" s="11">
        <f>+H35+H36+H37</f>
        <v>689951</v>
      </c>
      <c r="I34" s="11">
        <f>+I35+I36+I37</f>
        <v>689951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1511000</v>
      </c>
      <c r="E35" s="11">
        <v>470000</v>
      </c>
      <c r="F35" s="11">
        <f>G35+H35</f>
        <v>402026</v>
      </c>
      <c r="G35" s="11">
        <v>0</v>
      </c>
      <c r="H35" s="11">
        <v>402026</v>
      </c>
      <c r="I35" s="11">
        <v>402026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9000</v>
      </c>
      <c r="F36" s="11">
        <f>G36+H36</f>
        <v>8925</v>
      </c>
      <c r="G36" s="11">
        <v>0</v>
      </c>
      <c r="H36" s="11">
        <v>8925</v>
      </c>
      <c r="I36" s="11">
        <v>8925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1144000</v>
      </c>
      <c r="E37" s="11">
        <v>279000</v>
      </c>
      <c r="F37" s="11">
        <f>G37+H37</f>
        <v>279000</v>
      </c>
      <c r="G37" s="11">
        <v>0</v>
      </c>
      <c r="H37" s="11">
        <v>279000</v>
      </c>
      <c r="I37" s="11">
        <v>279000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99000</v>
      </c>
      <c r="E38" s="11">
        <f>E39+E42</f>
        <v>37000</v>
      </c>
      <c r="F38" s="11">
        <f>G38+H38</f>
        <v>163360</v>
      </c>
      <c r="G38" s="11">
        <f>G39+G42</f>
        <v>20579</v>
      </c>
      <c r="H38" s="11">
        <f>H39+H42</f>
        <v>142781</v>
      </c>
      <c r="I38" s="11">
        <f>I39+I42</f>
        <v>86285</v>
      </c>
      <c r="J38" s="11">
        <f>J39+J42</f>
        <v>0</v>
      </c>
      <c r="K38" s="11">
        <f>F38-I38-J38</f>
        <v>77075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95000</v>
      </c>
      <c r="E39" s="11">
        <f>E40+E41</f>
        <v>36000</v>
      </c>
      <c r="F39" s="11">
        <f>G39+H39</f>
        <v>155613</v>
      </c>
      <c r="G39" s="11">
        <f>G40+G41</f>
        <v>16646</v>
      </c>
      <c r="H39" s="11">
        <f>H40+H41</f>
        <v>138967</v>
      </c>
      <c r="I39" s="11">
        <f>I40+I41</f>
        <v>84784</v>
      </c>
      <c r="J39" s="11">
        <f>J40+J41</f>
        <v>0</v>
      </c>
      <c r="K39" s="11">
        <f>F39-I39-J39</f>
        <v>70829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51000</v>
      </c>
      <c r="E40" s="11">
        <v>18000</v>
      </c>
      <c r="F40" s="11">
        <f>G40+H40</f>
        <v>57293</v>
      </c>
      <c r="G40" s="11">
        <v>14686</v>
      </c>
      <c r="H40" s="11">
        <v>42607</v>
      </c>
      <c r="I40" s="11">
        <v>22061</v>
      </c>
      <c r="J40" s="11">
        <v>0</v>
      </c>
      <c r="K40" s="11">
        <f>F40-I40-J40</f>
        <v>35232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44000</v>
      </c>
      <c r="E41" s="11">
        <v>18000</v>
      </c>
      <c r="F41" s="11">
        <f>G41+H41</f>
        <v>98320</v>
      </c>
      <c r="G41" s="11">
        <v>1960</v>
      </c>
      <c r="H41" s="11">
        <v>96360</v>
      </c>
      <c r="I41" s="11">
        <v>62723</v>
      </c>
      <c r="J41" s="11">
        <v>0</v>
      </c>
      <c r="K41" s="11">
        <f>F41-I41-J41</f>
        <v>35597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1000</v>
      </c>
      <c r="F42" s="11">
        <f>G42+H42</f>
        <v>7747</v>
      </c>
      <c r="G42" s="11">
        <v>3933</v>
      </c>
      <c r="H42" s="11">
        <v>3814</v>
      </c>
      <c r="I42" s="11">
        <v>1501</v>
      </c>
      <c r="J42" s="11">
        <v>0</v>
      </c>
      <c r="K42" s="11">
        <f>F42-I42-J42</f>
        <v>6246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31000</v>
      </c>
      <c r="E43" s="11">
        <f>E44</f>
        <v>11000</v>
      </c>
      <c r="F43" s="11">
        <f>G43+H43</f>
        <v>5081</v>
      </c>
      <c r="G43" s="11">
        <f>G44</f>
        <v>1826</v>
      </c>
      <c r="H43" s="11">
        <f>H44</f>
        <v>3255</v>
      </c>
      <c r="I43" s="11">
        <f>I44</f>
        <v>2860</v>
      </c>
      <c r="J43" s="11">
        <f>J44</f>
        <v>0</v>
      </c>
      <c r="K43" s="11">
        <f>F43-I43-J43</f>
        <v>2221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31000</v>
      </c>
      <c r="E44" s="11">
        <f>E45</f>
        <v>11000</v>
      </c>
      <c r="F44" s="11">
        <f>G44+H44</f>
        <v>5081</v>
      </c>
      <c r="G44" s="11">
        <f>G45</f>
        <v>1826</v>
      </c>
      <c r="H44" s="11">
        <f>H45</f>
        <v>3255</v>
      </c>
      <c r="I44" s="11">
        <f>I45</f>
        <v>2860</v>
      </c>
      <c r="J44" s="11">
        <f>J45</f>
        <v>0</v>
      </c>
      <c r="K44" s="11">
        <f>F44-I44-J44</f>
        <v>2221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31000</v>
      </c>
      <c r="E45" s="11">
        <v>11000</v>
      </c>
      <c r="F45" s="11">
        <f>G45+H45</f>
        <v>5081</v>
      </c>
      <c r="G45" s="11">
        <v>1826</v>
      </c>
      <c r="H45" s="11">
        <v>3255</v>
      </c>
      <c r="I45" s="11">
        <v>2860</v>
      </c>
      <c r="J45" s="11">
        <v>0</v>
      </c>
      <c r="K45" s="11">
        <f>F45-I45-J45</f>
        <v>2221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355840</v>
      </c>
      <c r="E46" s="11">
        <f>E47+E51</f>
        <v>125370</v>
      </c>
      <c r="F46" s="11">
        <f>G46+H46</f>
        <v>429774</v>
      </c>
      <c r="G46" s="11">
        <f>G47+G51</f>
        <v>178757</v>
      </c>
      <c r="H46" s="11">
        <f>H47+H51</f>
        <v>251017</v>
      </c>
      <c r="I46" s="11">
        <f>I47+I51</f>
        <v>102223</v>
      </c>
      <c r="J46" s="11">
        <f>J47+J51</f>
        <v>0</v>
      </c>
      <c r="K46" s="11">
        <f>F46-I46-J46</f>
        <v>327551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93840</v>
      </c>
      <c r="E47" s="11">
        <f>E48</f>
        <v>35370</v>
      </c>
      <c r="F47" s="11">
        <f>G47+H47</f>
        <v>158573</v>
      </c>
      <c r="G47" s="11">
        <f>G48</f>
        <v>29348</v>
      </c>
      <c r="H47" s="11">
        <f>H48</f>
        <v>129225</v>
      </c>
      <c r="I47" s="11">
        <f>I48</f>
        <v>31452</v>
      </c>
      <c r="J47" s="11">
        <f>J48</f>
        <v>0</v>
      </c>
      <c r="K47" s="11">
        <f>F47-I47-J47</f>
        <v>127121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93840</v>
      </c>
      <c r="E48" s="11">
        <f>+E49</f>
        <v>35370</v>
      </c>
      <c r="F48" s="11">
        <f>G48+H48</f>
        <v>158573</v>
      </c>
      <c r="G48" s="11">
        <f>+G49</f>
        <v>29348</v>
      </c>
      <c r="H48" s="11">
        <f>+H49</f>
        <v>129225</v>
      </c>
      <c r="I48" s="11">
        <f>+I49</f>
        <v>31452</v>
      </c>
      <c r="J48" s="11">
        <f>+J49</f>
        <v>0</v>
      </c>
      <c r="K48" s="11">
        <f>F48-I48-J48</f>
        <v>127121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93840</v>
      </c>
      <c r="E49" s="11">
        <f>+E50</f>
        <v>35370</v>
      </c>
      <c r="F49" s="11">
        <f>G49+H49</f>
        <v>158573</v>
      </c>
      <c r="G49" s="11">
        <f>+G50</f>
        <v>29348</v>
      </c>
      <c r="H49" s="11">
        <f>+H50</f>
        <v>129225</v>
      </c>
      <c r="I49" s="11">
        <f>+I50</f>
        <v>31452</v>
      </c>
      <c r="J49" s="11">
        <f>+J50</f>
        <v>0</v>
      </c>
      <c r="K49" s="11">
        <f>F49-I49-J49</f>
        <v>127121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93840</v>
      </c>
      <c r="E50" s="11">
        <v>35370</v>
      </c>
      <c r="F50" s="11">
        <f>G50+H50</f>
        <v>158573</v>
      </c>
      <c r="G50" s="11">
        <v>29348</v>
      </c>
      <c r="H50" s="11">
        <v>129225</v>
      </c>
      <c r="I50" s="11">
        <v>31452</v>
      </c>
      <c r="J50" s="11">
        <v>0</v>
      </c>
      <c r="K50" s="11">
        <f>F50-I50-J50</f>
        <v>127121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D52+D54+D57</f>
        <v>262000</v>
      </c>
      <c r="E51" s="11">
        <f>E52+E54+E57</f>
        <v>90000</v>
      </c>
      <c r="F51" s="11">
        <f>G51+H51</f>
        <v>271201</v>
      </c>
      <c r="G51" s="11">
        <f>G52+G54+G57</f>
        <v>149409</v>
      </c>
      <c r="H51" s="11">
        <f>H52+H54+H57</f>
        <v>121792</v>
      </c>
      <c r="I51" s="11">
        <f>I52+I54+I57</f>
        <v>70771</v>
      </c>
      <c r="J51" s="11">
        <f>J52+J54+J57</f>
        <v>0</v>
      </c>
      <c r="K51" s="11">
        <f>F51-I51-J51</f>
        <v>200430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</f>
        <v>82000</v>
      </c>
      <c r="E52" s="11">
        <f>E53</f>
        <v>20000</v>
      </c>
      <c r="F52" s="11">
        <f>G52+H52</f>
        <v>26005</v>
      </c>
      <c r="G52" s="11">
        <f>G53</f>
        <v>14465</v>
      </c>
      <c r="H52" s="11">
        <f>H53</f>
        <v>11540</v>
      </c>
      <c r="I52" s="11">
        <f>I53</f>
        <v>3519</v>
      </c>
      <c r="J52" s="11">
        <f>J53</f>
        <v>0</v>
      </c>
      <c r="K52" s="11">
        <f>F52-I52-J52</f>
        <v>22486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82000</v>
      </c>
      <c r="E53" s="11">
        <v>20000</v>
      </c>
      <c r="F53" s="11">
        <f>G53+H53</f>
        <v>26005</v>
      </c>
      <c r="G53" s="11">
        <v>14465</v>
      </c>
      <c r="H53" s="11">
        <v>11540</v>
      </c>
      <c r="I53" s="11">
        <v>3519</v>
      </c>
      <c r="J53" s="11">
        <v>0</v>
      </c>
      <c r="K53" s="11">
        <f>F53-I53-J53</f>
        <v>22486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93000</v>
      </c>
      <c r="E54" s="11">
        <f>E55</f>
        <v>38000</v>
      </c>
      <c r="F54" s="11">
        <f>G54+H54</f>
        <v>124857</v>
      </c>
      <c r="G54" s="11">
        <f>G55</f>
        <v>115018</v>
      </c>
      <c r="H54" s="11">
        <f>H55</f>
        <v>9839</v>
      </c>
      <c r="I54" s="11">
        <f>I55</f>
        <v>15280</v>
      </c>
      <c r="J54" s="11">
        <f>J55</f>
        <v>0</v>
      </c>
      <c r="K54" s="11">
        <f>F54-I54-J54</f>
        <v>109577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93000</v>
      </c>
      <c r="E55" s="11">
        <f>E56</f>
        <v>38000</v>
      </c>
      <c r="F55" s="11">
        <f>G55+H55</f>
        <v>124857</v>
      </c>
      <c r="G55" s="11">
        <f>G56</f>
        <v>115018</v>
      </c>
      <c r="H55" s="11">
        <f>H56</f>
        <v>9839</v>
      </c>
      <c r="I55" s="11">
        <f>I56</f>
        <v>15280</v>
      </c>
      <c r="J55" s="11">
        <f>J56</f>
        <v>0</v>
      </c>
      <c r="K55" s="11">
        <f>F55-I55-J55</f>
        <v>109577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93000</v>
      </c>
      <c r="E56" s="11">
        <v>38000</v>
      </c>
      <c r="F56" s="11">
        <f>G56+H56</f>
        <v>124857</v>
      </c>
      <c r="G56" s="11">
        <v>115018</v>
      </c>
      <c r="H56" s="11">
        <v>9839</v>
      </c>
      <c r="I56" s="11">
        <v>15280</v>
      </c>
      <c r="J56" s="11">
        <v>0</v>
      </c>
      <c r="K56" s="11">
        <f>F56-I56-J56</f>
        <v>109577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</f>
        <v>87000</v>
      </c>
      <c r="E57" s="11">
        <f>+E58</f>
        <v>32000</v>
      </c>
      <c r="F57" s="11">
        <f>G57+H57</f>
        <v>120339</v>
      </c>
      <c r="G57" s="11">
        <f>+G58</f>
        <v>19926</v>
      </c>
      <c r="H57" s="11">
        <f>+H58</f>
        <v>100413</v>
      </c>
      <c r="I57" s="11">
        <f>+I58</f>
        <v>51972</v>
      </c>
      <c r="J57" s="11">
        <f>+J58</f>
        <v>0</v>
      </c>
      <c r="K57" s="11">
        <f>F57-I57-J57</f>
        <v>68367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87000</v>
      </c>
      <c r="E58" s="11">
        <v>32000</v>
      </c>
      <c r="F58" s="11">
        <f>G58+H58</f>
        <v>120339</v>
      </c>
      <c r="G58" s="11">
        <v>19926</v>
      </c>
      <c r="H58" s="11">
        <v>100413</v>
      </c>
      <c r="I58" s="11">
        <v>51972</v>
      </c>
      <c r="J58" s="11">
        <v>0</v>
      </c>
      <c r="K58" s="11">
        <f>F58-I58-J58</f>
        <v>68367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-656240</v>
      </c>
      <c r="E59" s="11">
        <v>-170630</v>
      </c>
      <c r="F59" s="11">
        <f>G59+H59</f>
        <v>-172240</v>
      </c>
      <c r="G59" s="11">
        <v>0</v>
      </c>
      <c r="H59" s="11">
        <v>-172240</v>
      </c>
      <c r="I59" s="11">
        <v>-172240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656240</v>
      </c>
      <c r="E60" s="11">
        <v>170630</v>
      </c>
      <c r="F60" s="11">
        <f>G60+H60</f>
        <v>172240</v>
      </c>
      <c r="G60" s="11">
        <v>0</v>
      </c>
      <c r="H60" s="11">
        <v>172240</v>
      </c>
      <c r="I60" s="11">
        <v>172240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0</v>
      </c>
      <c r="E61" s="11">
        <f>E62</f>
        <v>0</v>
      </c>
      <c r="F61" s="11">
        <f>G61+H61</f>
        <v>20770</v>
      </c>
      <c r="G61" s="11">
        <f>G62</f>
        <v>0</v>
      </c>
      <c r="H61" s="11">
        <f>H62</f>
        <v>20770</v>
      </c>
      <c r="I61" s="11">
        <f>I62</f>
        <v>20770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0</v>
      </c>
      <c r="E62" s="11">
        <f>+E63</f>
        <v>0</v>
      </c>
      <c r="F62" s="11">
        <f>G62+H62</f>
        <v>20770</v>
      </c>
      <c r="G62" s="11">
        <f>+G63</f>
        <v>0</v>
      </c>
      <c r="H62" s="11">
        <f>+H63</f>
        <v>20770</v>
      </c>
      <c r="I62" s="11">
        <f>+I63</f>
        <v>20770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0</v>
      </c>
      <c r="F63" s="11">
        <f>G63+H63</f>
        <v>20770</v>
      </c>
      <c r="G63" s="11">
        <v>0</v>
      </c>
      <c r="H63" s="11">
        <v>20770</v>
      </c>
      <c r="I63" s="11">
        <v>20770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125500</v>
      </c>
      <c r="E64" s="11">
        <f>E65</f>
        <v>45750</v>
      </c>
      <c r="F64" s="11">
        <f>G64+H64</f>
        <v>85541</v>
      </c>
      <c r="G64" s="11">
        <f>G65</f>
        <v>0</v>
      </c>
      <c r="H64" s="11">
        <f>H65</f>
        <v>85541</v>
      </c>
      <c r="I64" s="11">
        <f>I65</f>
        <v>85541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D66+D69</f>
        <v>125500</v>
      </c>
      <c r="E65" s="11">
        <f>E66+E69</f>
        <v>45750</v>
      </c>
      <c r="F65" s="11">
        <f>G65+H65</f>
        <v>85541</v>
      </c>
      <c r="G65" s="11">
        <f>G66+G69</f>
        <v>0</v>
      </c>
      <c r="H65" s="11">
        <f>H66+H69</f>
        <v>85541</v>
      </c>
      <c r="I65" s="11">
        <f>I66+I69</f>
        <v>85541</v>
      </c>
      <c r="J65" s="11">
        <f>J66+J69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</f>
        <v>125500</v>
      </c>
      <c r="E66" s="11">
        <f>+E67+E68</f>
        <v>45750</v>
      </c>
      <c r="F66" s="11">
        <f>G66+H66</f>
        <v>43726</v>
      </c>
      <c r="G66" s="11">
        <f>+G67+G68</f>
        <v>0</v>
      </c>
      <c r="H66" s="11">
        <f>+H67+H68</f>
        <v>43726</v>
      </c>
      <c r="I66" s="11">
        <f>+I67+I68</f>
        <v>43726</v>
      </c>
      <c r="J66" s="11">
        <f>+J67+J68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v>60000</v>
      </c>
      <c r="E67" s="11">
        <v>30000</v>
      </c>
      <c r="F67" s="11">
        <f>G67+H67</f>
        <v>27856</v>
      </c>
      <c r="G67" s="11">
        <v>0</v>
      </c>
      <c r="H67" s="11">
        <v>27856</v>
      </c>
      <c r="I67" s="11">
        <v>27856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65500</v>
      </c>
      <c r="E68" s="11">
        <v>15750</v>
      </c>
      <c r="F68" s="11">
        <f>G68+H68</f>
        <v>15870</v>
      </c>
      <c r="G68" s="11">
        <v>0</v>
      </c>
      <c r="H68" s="11">
        <v>15870</v>
      </c>
      <c r="I68" s="11">
        <v>15870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</f>
        <v>0</v>
      </c>
      <c r="E69" s="11">
        <f>+E70</f>
        <v>0</v>
      </c>
      <c r="F69" s="11">
        <f>G69+H69</f>
        <v>41815</v>
      </c>
      <c r="G69" s="11">
        <f>+G70</f>
        <v>0</v>
      </c>
      <c r="H69" s="11">
        <f>+H70</f>
        <v>41815</v>
      </c>
      <c r="I69" s="11">
        <f>+I70</f>
        <v>41815</v>
      </c>
      <c r="J69" s="11">
        <f>+J70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0</v>
      </c>
      <c r="E70" s="11">
        <v>0</v>
      </c>
      <c r="F70" s="11">
        <f>G70+H70</f>
        <v>41815</v>
      </c>
      <c r="G70" s="11">
        <v>0</v>
      </c>
      <c r="H70" s="11">
        <v>41815</v>
      </c>
      <c r="I70" s="11">
        <v>41815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</f>
        <v>383000</v>
      </c>
      <c r="E71" s="11">
        <f>+E72</f>
        <v>95000</v>
      </c>
      <c r="F71" s="11">
        <f>G71+H71</f>
        <v>24562</v>
      </c>
      <c r="G71" s="11">
        <f>+G72</f>
        <v>0</v>
      </c>
      <c r="H71" s="11">
        <f>+H72</f>
        <v>24562</v>
      </c>
      <c r="I71" s="11">
        <f>+I72</f>
        <v>24562</v>
      </c>
      <c r="J71" s="11">
        <f>+J72</f>
        <v>0</v>
      </c>
      <c r="K71" s="11">
        <f>F71-I71-J71</f>
        <v>0</v>
      </c>
    </row>
    <row r="72" spans="1:12" s="6" customFormat="1" x14ac:dyDescent="0.25">
      <c r="A72" s="10" t="s">
        <v>202</v>
      </c>
      <c r="B72" s="10" t="s">
        <v>203</v>
      </c>
      <c r="C72" s="10" t="s">
        <v>204</v>
      </c>
      <c r="D72" s="11">
        <f>+D73</f>
        <v>383000</v>
      </c>
      <c r="E72" s="11">
        <f>+E73</f>
        <v>95000</v>
      </c>
      <c r="F72" s="11">
        <f>G72+H72</f>
        <v>24562</v>
      </c>
      <c r="G72" s="11">
        <f>+G73</f>
        <v>0</v>
      </c>
      <c r="H72" s="11">
        <f>+H73</f>
        <v>24562</v>
      </c>
      <c r="I72" s="11">
        <f>+I73</f>
        <v>24562</v>
      </c>
      <c r="J72" s="11">
        <f>+J73</f>
        <v>0</v>
      </c>
      <c r="K72" s="11">
        <f>F72-I72-J72</f>
        <v>0</v>
      </c>
    </row>
    <row r="73" spans="1:12" s="6" customFormat="1" x14ac:dyDescent="0.25">
      <c r="A73" s="10" t="s">
        <v>205</v>
      </c>
      <c r="B73" s="10" t="s">
        <v>206</v>
      </c>
      <c r="C73" s="10" t="s">
        <v>207</v>
      </c>
      <c r="D73" s="11">
        <v>383000</v>
      </c>
      <c r="E73" s="11">
        <v>95000</v>
      </c>
      <c r="F73" s="11">
        <f>G73+H73</f>
        <v>24562</v>
      </c>
      <c r="G73" s="11">
        <v>0</v>
      </c>
      <c r="H73" s="11">
        <v>24562</v>
      </c>
      <c r="I73" s="11">
        <v>24562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211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 t="s">
        <v>210</v>
      </c>
      <c r="F76" s="3"/>
      <c r="G76" s="3"/>
      <c r="H76" s="3"/>
      <c r="I76" s="3" t="s">
        <v>212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6323-500C-451B-8E85-AE7137695961}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214</v>
      </c>
      <c r="C11" s="10" t="s">
        <v>21</v>
      </c>
      <c r="D11" s="11">
        <f>D12+D60</f>
        <v>3647100</v>
      </c>
      <c r="E11" s="11">
        <f>E12+E60</f>
        <v>1110490</v>
      </c>
      <c r="F11" s="11">
        <f>G11+H11</f>
        <v>1883771</v>
      </c>
      <c r="G11" s="11">
        <f>G12+G60</f>
        <v>478123</v>
      </c>
      <c r="H11" s="11">
        <f>H12+H60</f>
        <v>1405648</v>
      </c>
      <c r="I11" s="11">
        <f>I12+I60</f>
        <v>1101048</v>
      </c>
      <c r="J11" s="11">
        <f>J12+J60</f>
        <v>0</v>
      </c>
      <c r="K11" s="11">
        <f>F11-I11-J11</f>
        <v>782723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3521600</v>
      </c>
      <c r="E12" s="11">
        <f>E13+E45</f>
        <v>1064740</v>
      </c>
      <c r="F12" s="11">
        <f>G12+H12</f>
        <v>1840045</v>
      </c>
      <c r="G12" s="11">
        <f>G13+G45</f>
        <v>478123</v>
      </c>
      <c r="H12" s="11">
        <f>H13+H45</f>
        <v>1361922</v>
      </c>
      <c r="I12" s="11">
        <f>I13+I45</f>
        <v>1057322</v>
      </c>
      <c r="J12" s="11">
        <f>J13+J45</f>
        <v>0</v>
      </c>
      <c r="K12" s="11">
        <f>F12-I12-J12</f>
        <v>782723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3822000</v>
      </c>
      <c r="E13" s="11">
        <f>E14+E22+E32+E42</f>
        <v>1110000</v>
      </c>
      <c r="F13" s="11">
        <f>G13+H13</f>
        <v>1582511</v>
      </c>
      <c r="G13" s="11">
        <f>G14+G22+G32+G42</f>
        <v>299366</v>
      </c>
      <c r="H13" s="11">
        <f>H14+H22+H32+H42</f>
        <v>1283145</v>
      </c>
      <c r="I13" s="11">
        <f>I14+I22+I32+I42</f>
        <v>1127339</v>
      </c>
      <c r="J13" s="11">
        <f>J14+J22+J32+J42</f>
        <v>0</v>
      </c>
      <c r="K13" s="11">
        <f>F13-I13-J13</f>
        <v>455172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728000</v>
      </c>
      <c r="E14" s="11">
        <f>+E15</f>
        <v>203000</v>
      </c>
      <c r="F14" s="11">
        <f>G14+H14</f>
        <v>178858</v>
      </c>
      <c r="G14" s="11">
        <f>+G15</f>
        <v>0</v>
      </c>
      <c r="H14" s="11">
        <f>+H15</f>
        <v>178858</v>
      </c>
      <c r="I14" s="11">
        <f>+I15</f>
        <v>178858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215</v>
      </c>
      <c r="B15" s="10" t="s">
        <v>35</v>
      </c>
      <c r="C15" s="10" t="s">
        <v>36</v>
      </c>
      <c r="D15" s="11">
        <f>D16+D18</f>
        <v>728000</v>
      </c>
      <c r="E15" s="11">
        <f>E16+E18</f>
        <v>203000</v>
      </c>
      <c r="F15" s="11">
        <f>G15+H15</f>
        <v>178858</v>
      </c>
      <c r="G15" s="11">
        <f>G16+G18</f>
        <v>0</v>
      </c>
      <c r="H15" s="11">
        <f>H16+H18</f>
        <v>178858</v>
      </c>
      <c r="I15" s="11">
        <f>I16+I18</f>
        <v>178858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8000</v>
      </c>
      <c r="F16" s="11">
        <f>G16+H16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216</v>
      </c>
      <c r="B17" s="10" t="s">
        <v>41</v>
      </c>
      <c r="C17" s="10" t="s">
        <v>42</v>
      </c>
      <c r="D17" s="11">
        <v>10000</v>
      </c>
      <c r="E17" s="11">
        <v>8000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718000</v>
      </c>
      <c r="E18" s="11">
        <f>E19+E20+E21</f>
        <v>195000</v>
      </c>
      <c r="F18" s="11">
        <f>G18+H18</f>
        <v>178858</v>
      </c>
      <c r="G18" s="11">
        <f>G19+G20+G21</f>
        <v>0</v>
      </c>
      <c r="H18" s="11">
        <f>H19+H20+H21</f>
        <v>178858</v>
      </c>
      <c r="I18" s="11">
        <f>I19+I20+I21</f>
        <v>178858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129000</v>
      </c>
      <c r="E19" s="11">
        <v>32000</v>
      </c>
      <c r="F19" s="11">
        <f>G19+H19</f>
        <v>41840</v>
      </c>
      <c r="G19" s="11">
        <v>0</v>
      </c>
      <c r="H19" s="11">
        <v>41840</v>
      </c>
      <c r="I19" s="11">
        <v>41840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169000</v>
      </c>
      <c r="E20" s="11">
        <v>38000</v>
      </c>
      <c r="F20" s="11">
        <f>G20+H20</f>
        <v>38177</v>
      </c>
      <c r="G20" s="11">
        <v>0</v>
      </c>
      <c r="H20" s="11">
        <v>38177</v>
      </c>
      <c r="I20" s="11">
        <v>38177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420000</v>
      </c>
      <c r="E21" s="11">
        <v>125000</v>
      </c>
      <c r="F21" s="11">
        <f>G21+H21</f>
        <v>98841</v>
      </c>
      <c r="G21" s="11">
        <v>0</v>
      </c>
      <c r="H21" s="11">
        <v>98841</v>
      </c>
      <c r="I21" s="11">
        <v>98841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217</v>
      </c>
      <c r="B22" s="10" t="s">
        <v>56</v>
      </c>
      <c r="C22" s="10" t="s">
        <v>57</v>
      </c>
      <c r="D22" s="11">
        <f>D23</f>
        <v>284000</v>
      </c>
      <c r="E22" s="11">
        <f>E23</f>
        <v>101000</v>
      </c>
      <c r="F22" s="11">
        <f>G22+H22</f>
        <v>545261</v>
      </c>
      <c r="G22" s="11">
        <f>G23</f>
        <v>276961</v>
      </c>
      <c r="H22" s="11">
        <f>H23</f>
        <v>268300</v>
      </c>
      <c r="I22" s="11">
        <f>I23</f>
        <v>169385</v>
      </c>
      <c r="J22" s="11">
        <f>J23</f>
        <v>0</v>
      </c>
      <c r="K22" s="11">
        <f>F22-I22-J22</f>
        <v>375876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284000</v>
      </c>
      <c r="E23" s="11">
        <f>E24+E27+E31</f>
        <v>101000</v>
      </c>
      <c r="F23" s="11">
        <f>G23+H23</f>
        <v>545261</v>
      </c>
      <c r="G23" s="11">
        <f>G24+G27+G31</f>
        <v>276961</v>
      </c>
      <c r="H23" s="11">
        <f>H24+H27+H31</f>
        <v>268300</v>
      </c>
      <c r="I23" s="11">
        <f>I24+I27+I31</f>
        <v>169385</v>
      </c>
      <c r="J23" s="11">
        <f>J24+J27+J31</f>
        <v>0</v>
      </c>
      <c r="K23" s="11">
        <f>F23-I23-J23</f>
        <v>375876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67000</v>
      </c>
      <c r="E24" s="11">
        <f>E25+E26</f>
        <v>21000</v>
      </c>
      <c r="F24" s="11">
        <f>G24+H24</f>
        <v>97271</v>
      </c>
      <c r="G24" s="11">
        <f>G25+G26</f>
        <v>45017</v>
      </c>
      <c r="H24" s="11">
        <f>H25+H26</f>
        <v>52254</v>
      </c>
      <c r="I24" s="11">
        <f>I25+I26</f>
        <v>30745</v>
      </c>
      <c r="J24" s="11">
        <f>J25+J26</f>
        <v>0</v>
      </c>
      <c r="K24" s="11">
        <f>F24-I24-J24</f>
        <v>66526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47000</v>
      </c>
      <c r="E25" s="11">
        <v>16000</v>
      </c>
      <c r="F25" s="11">
        <f>G25+H25</f>
        <v>74130</v>
      </c>
      <c r="G25" s="11">
        <v>34050</v>
      </c>
      <c r="H25" s="11">
        <v>40080</v>
      </c>
      <c r="I25" s="11">
        <v>21985</v>
      </c>
      <c r="J25" s="11">
        <v>0</v>
      </c>
      <c r="K25" s="11">
        <f>F25-I25-J25</f>
        <v>52145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20000</v>
      </c>
      <c r="E26" s="11">
        <v>5000</v>
      </c>
      <c r="F26" s="11">
        <f>G26+H26</f>
        <v>23141</v>
      </c>
      <c r="G26" s="11">
        <v>10967</v>
      </c>
      <c r="H26" s="11">
        <v>12174</v>
      </c>
      <c r="I26" s="11">
        <v>8760</v>
      </c>
      <c r="J26" s="11">
        <v>0</v>
      </c>
      <c r="K26" s="11">
        <f>F26-I26-J26</f>
        <v>14381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213000</v>
      </c>
      <c r="E27" s="11">
        <f>E28+E29+E30</f>
        <v>79000</v>
      </c>
      <c r="F27" s="11">
        <f>G27+H27</f>
        <v>447765</v>
      </c>
      <c r="G27" s="11">
        <f>G28+G29+G30</f>
        <v>231944</v>
      </c>
      <c r="H27" s="11">
        <f>H28+H29+H30</f>
        <v>215821</v>
      </c>
      <c r="I27" s="11">
        <f>I28+I29+I30</f>
        <v>138415</v>
      </c>
      <c r="J27" s="11">
        <f>J28+J29+J30</f>
        <v>0</v>
      </c>
      <c r="K27" s="11">
        <f>F27-I27-J27</f>
        <v>309350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93000</v>
      </c>
      <c r="E28" s="11">
        <v>35000</v>
      </c>
      <c r="F28" s="11">
        <f>G28+H28</f>
        <v>118289</v>
      </c>
      <c r="G28" s="11">
        <v>58681</v>
      </c>
      <c r="H28" s="11">
        <v>59608</v>
      </c>
      <c r="I28" s="11">
        <v>39853</v>
      </c>
      <c r="J28" s="11">
        <v>0</v>
      </c>
      <c r="K28" s="11">
        <f>F28-I28-J28</f>
        <v>78436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6000</v>
      </c>
      <c r="E29" s="11">
        <v>5000</v>
      </c>
      <c r="F29" s="11">
        <f>G29+H29</f>
        <v>5904</v>
      </c>
      <c r="G29" s="11">
        <v>2884</v>
      </c>
      <c r="H29" s="11">
        <v>3020</v>
      </c>
      <c r="I29" s="11">
        <v>1957</v>
      </c>
      <c r="J29" s="11">
        <v>0</v>
      </c>
      <c r="K29" s="11">
        <f>F29-I29-J29</f>
        <v>3947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114000</v>
      </c>
      <c r="E30" s="11">
        <v>39000</v>
      </c>
      <c r="F30" s="11">
        <f>G30+H30</f>
        <v>323572</v>
      </c>
      <c r="G30" s="11">
        <v>170379</v>
      </c>
      <c r="H30" s="11">
        <v>153193</v>
      </c>
      <c r="I30" s="11">
        <v>96605</v>
      </c>
      <c r="J30" s="11">
        <v>0</v>
      </c>
      <c r="K30" s="11">
        <f>F30-I30-J30</f>
        <v>226967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4000</v>
      </c>
      <c r="E31" s="11">
        <v>1000</v>
      </c>
      <c r="F31" s="11">
        <f>G31+H31</f>
        <v>225</v>
      </c>
      <c r="G31" s="11">
        <v>0</v>
      </c>
      <c r="H31" s="11">
        <v>225</v>
      </c>
      <c r="I31" s="11">
        <v>225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218</v>
      </c>
      <c r="B32" s="10" t="s">
        <v>86</v>
      </c>
      <c r="C32" s="10" t="s">
        <v>87</v>
      </c>
      <c r="D32" s="11">
        <f>D33+D37</f>
        <v>2779000</v>
      </c>
      <c r="E32" s="11">
        <f>E33+E37</f>
        <v>795000</v>
      </c>
      <c r="F32" s="11">
        <f>G32+H32</f>
        <v>853311</v>
      </c>
      <c r="G32" s="11">
        <f>G33+G37</f>
        <v>20579</v>
      </c>
      <c r="H32" s="11">
        <f>H33+H37</f>
        <v>832732</v>
      </c>
      <c r="I32" s="11">
        <f>I33+I37</f>
        <v>776236</v>
      </c>
      <c r="J32" s="11">
        <f>J33+J37</f>
        <v>0</v>
      </c>
      <c r="K32" s="11">
        <f>F32-I32-J32</f>
        <v>77075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2680000</v>
      </c>
      <c r="E33" s="11">
        <f>+E34+E35+E36</f>
        <v>758000</v>
      </c>
      <c r="F33" s="11">
        <f>G33+H33</f>
        <v>689951</v>
      </c>
      <c r="G33" s="11">
        <f>+G34+G35+G36</f>
        <v>0</v>
      </c>
      <c r="H33" s="11">
        <f>+H34+H35+H36</f>
        <v>689951</v>
      </c>
      <c r="I33" s="11">
        <f>+I34+I35+I36</f>
        <v>689951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219</v>
      </c>
      <c r="B34" s="10" t="s">
        <v>92</v>
      </c>
      <c r="C34" s="10" t="s">
        <v>93</v>
      </c>
      <c r="D34" s="11">
        <v>1511000</v>
      </c>
      <c r="E34" s="11">
        <v>470000</v>
      </c>
      <c r="F34" s="11">
        <f>G34+H34</f>
        <v>402026</v>
      </c>
      <c r="G34" s="11">
        <v>0</v>
      </c>
      <c r="H34" s="11">
        <v>402026</v>
      </c>
      <c r="I34" s="11">
        <v>402026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220</v>
      </c>
      <c r="B35" s="10" t="s">
        <v>95</v>
      </c>
      <c r="C35" s="10" t="s">
        <v>96</v>
      </c>
      <c r="D35" s="11">
        <v>25000</v>
      </c>
      <c r="E35" s="11">
        <v>9000</v>
      </c>
      <c r="F35" s="11">
        <f>G35+H35</f>
        <v>8925</v>
      </c>
      <c r="G35" s="11">
        <v>0</v>
      </c>
      <c r="H35" s="11">
        <v>8925</v>
      </c>
      <c r="I35" s="11">
        <v>8925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1144000</v>
      </c>
      <c r="E36" s="11">
        <v>279000</v>
      </c>
      <c r="F36" s="11">
        <f>G36+H36</f>
        <v>279000</v>
      </c>
      <c r="G36" s="11">
        <v>0</v>
      </c>
      <c r="H36" s="11">
        <v>279000</v>
      </c>
      <c r="I36" s="11">
        <v>279000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221</v>
      </c>
      <c r="B37" s="10" t="s">
        <v>101</v>
      </c>
      <c r="C37" s="10" t="s">
        <v>102</v>
      </c>
      <c r="D37" s="11">
        <f>D38+D41</f>
        <v>99000</v>
      </c>
      <c r="E37" s="11">
        <f>E38+E41</f>
        <v>37000</v>
      </c>
      <c r="F37" s="11">
        <f>G37+H37</f>
        <v>163360</v>
      </c>
      <c r="G37" s="11">
        <f>G38+G41</f>
        <v>20579</v>
      </c>
      <c r="H37" s="11">
        <f>H38+H41</f>
        <v>142781</v>
      </c>
      <c r="I37" s="11">
        <f>I38+I41</f>
        <v>86285</v>
      </c>
      <c r="J37" s="11">
        <f>J38+J41</f>
        <v>0</v>
      </c>
      <c r="K37" s="11">
        <f>F37-I37-J37</f>
        <v>77075</v>
      </c>
    </row>
    <row r="38" spans="1:11" s="6" customFormat="1" ht="22.5" x14ac:dyDescent="0.25">
      <c r="A38" s="10" t="s">
        <v>222</v>
      </c>
      <c r="B38" s="10" t="s">
        <v>104</v>
      </c>
      <c r="C38" s="10" t="s">
        <v>105</v>
      </c>
      <c r="D38" s="11">
        <f>D39+D40</f>
        <v>95000</v>
      </c>
      <c r="E38" s="11">
        <f>E39+E40</f>
        <v>36000</v>
      </c>
      <c r="F38" s="11">
        <f>G38+H38</f>
        <v>155613</v>
      </c>
      <c r="G38" s="11">
        <f>G39+G40</f>
        <v>16646</v>
      </c>
      <c r="H38" s="11">
        <f>H39+H40</f>
        <v>138967</v>
      </c>
      <c r="I38" s="11">
        <f>I39+I40</f>
        <v>84784</v>
      </c>
      <c r="J38" s="11">
        <f>J39+J40</f>
        <v>0</v>
      </c>
      <c r="K38" s="11">
        <f>F38-I38-J38</f>
        <v>70829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51000</v>
      </c>
      <c r="E39" s="11">
        <v>18000</v>
      </c>
      <c r="F39" s="11">
        <f>G39+H39</f>
        <v>57293</v>
      </c>
      <c r="G39" s="11">
        <v>14686</v>
      </c>
      <c r="H39" s="11">
        <v>42607</v>
      </c>
      <c r="I39" s="11">
        <v>22061</v>
      </c>
      <c r="J39" s="11">
        <v>0</v>
      </c>
      <c r="K39" s="11">
        <f>F39-I39-J39</f>
        <v>35232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44000</v>
      </c>
      <c r="E40" s="11">
        <v>18000</v>
      </c>
      <c r="F40" s="11">
        <f>G40+H40</f>
        <v>98320</v>
      </c>
      <c r="G40" s="11">
        <v>1960</v>
      </c>
      <c r="H40" s="11">
        <v>96360</v>
      </c>
      <c r="I40" s="11">
        <v>62723</v>
      </c>
      <c r="J40" s="11">
        <v>0</v>
      </c>
      <c r="K40" s="11">
        <f>F40-I40-J40</f>
        <v>35597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1000</v>
      </c>
      <c r="F41" s="11">
        <f>G41+H41</f>
        <v>7747</v>
      </c>
      <c r="G41" s="11">
        <v>3933</v>
      </c>
      <c r="H41" s="11">
        <v>3814</v>
      </c>
      <c r="I41" s="11">
        <v>1501</v>
      </c>
      <c r="J41" s="11">
        <v>0</v>
      </c>
      <c r="K41" s="11">
        <f>F41-I41-J41</f>
        <v>6246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31000</v>
      </c>
      <c r="E42" s="11">
        <f>E43</f>
        <v>11000</v>
      </c>
      <c r="F42" s="11">
        <f>G42+H42</f>
        <v>5081</v>
      </c>
      <c r="G42" s="11">
        <f>G43</f>
        <v>1826</v>
      </c>
      <c r="H42" s="11">
        <f>H43</f>
        <v>3255</v>
      </c>
      <c r="I42" s="11">
        <f>I43</f>
        <v>2860</v>
      </c>
      <c r="J42" s="11">
        <f>J43</f>
        <v>0</v>
      </c>
      <c r="K42" s="11">
        <f>F42-I42-J42</f>
        <v>2221</v>
      </c>
    </row>
    <row r="43" spans="1:11" s="6" customFormat="1" x14ac:dyDescent="0.25">
      <c r="A43" s="10" t="s">
        <v>223</v>
      </c>
      <c r="B43" s="10" t="s">
        <v>119</v>
      </c>
      <c r="C43" s="10" t="s">
        <v>120</v>
      </c>
      <c r="D43" s="11">
        <f>D44</f>
        <v>31000</v>
      </c>
      <c r="E43" s="11">
        <f>E44</f>
        <v>11000</v>
      </c>
      <c r="F43" s="11">
        <f>G43+H43</f>
        <v>5081</v>
      </c>
      <c r="G43" s="11">
        <f>G44</f>
        <v>1826</v>
      </c>
      <c r="H43" s="11">
        <f>H44</f>
        <v>3255</v>
      </c>
      <c r="I43" s="11">
        <f>I44</f>
        <v>2860</v>
      </c>
      <c r="J43" s="11">
        <f>J44</f>
        <v>0</v>
      </c>
      <c r="K43" s="11">
        <f>F43-I43-J43</f>
        <v>2221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31000</v>
      </c>
      <c r="E44" s="11">
        <v>11000</v>
      </c>
      <c r="F44" s="11">
        <f>G44+H44</f>
        <v>5081</v>
      </c>
      <c r="G44" s="11">
        <v>1826</v>
      </c>
      <c r="H44" s="11">
        <v>3255</v>
      </c>
      <c r="I44" s="11">
        <v>2860</v>
      </c>
      <c r="J44" s="11">
        <v>0</v>
      </c>
      <c r="K44" s="11">
        <f>F44-I44-J44</f>
        <v>2221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-300400</v>
      </c>
      <c r="E45" s="11">
        <f>E46+E50</f>
        <v>-45260</v>
      </c>
      <c r="F45" s="11">
        <f>G45+H45</f>
        <v>257534</v>
      </c>
      <c r="G45" s="11">
        <f>G46+G50</f>
        <v>178757</v>
      </c>
      <c r="H45" s="11">
        <f>H46+H50</f>
        <v>78777</v>
      </c>
      <c r="I45" s="11">
        <f>I46+I50</f>
        <v>-70017</v>
      </c>
      <c r="J45" s="11">
        <f>J46+J50</f>
        <v>0</v>
      </c>
      <c r="K45" s="11">
        <f>F45-I45-J45</f>
        <v>327551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93840</v>
      </c>
      <c r="E46" s="11">
        <f>E47</f>
        <v>35370</v>
      </c>
      <c r="F46" s="11">
        <f>G46+H46</f>
        <v>158573</v>
      </c>
      <c r="G46" s="11">
        <f>G47</f>
        <v>29348</v>
      </c>
      <c r="H46" s="11">
        <f>H47</f>
        <v>129225</v>
      </c>
      <c r="I46" s="11">
        <f>I47</f>
        <v>31452</v>
      </c>
      <c r="J46" s="11">
        <f>J47</f>
        <v>0</v>
      </c>
      <c r="K46" s="11">
        <f>F46-I46-J46</f>
        <v>127121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93840</v>
      </c>
      <c r="E47" s="11">
        <f>+E48</f>
        <v>35370</v>
      </c>
      <c r="F47" s="11">
        <f>G47+H47</f>
        <v>158573</v>
      </c>
      <c r="G47" s="11">
        <f>+G48</f>
        <v>29348</v>
      </c>
      <c r="H47" s="11">
        <f>+H48</f>
        <v>129225</v>
      </c>
      <c r="I47" s="11">
        <f>+I48</f>
        <v>31452</v>
      </c>
      <c r="J47" s="11">
        <f>+J48</f>
        <v>0</v>
      </c>
      <c r="K47" s="11">
        <f>F47-I47-J47</f>
        <v>127121</v>
      </c>
    </row>
    <row r="48" spans="1:11" s="6" customFormat="1" x14ac:dyDescent="0.25">
      <c r="A48" s="10" t="s">
        <v>224</v>
      </c>
      <c r="B48" s="10" t="s">
        <v>134</v>
      </c>
      <c r="C48" s="10" t="s">
        <v>135</v>
      </c>
      <c r="D48" s="11">
        <f>+D49</f>
        <v>93840</v>
      </c>
      <c r="E48" s="11">
        <f>+E49</f>
        <v>35370</v>
      </c>
      <c r="F48" s="11">
        <f>G48+H48</f>
        <v>158573</v>
      </c>
      <c r="G48" s="11">
        <f>+G49</f>
        <v>29348</v>
      </c>
      <c r="H48" s="11">
        <f>+H49</f>
        <v>129225</v>
      </c>
      <c r="I48" s="11">
        <f>+I49</f>
        <v>31452</v>
      </c>
      <c r="J48" s="11">
        <f>+J49</f>
        <v>0</v>
      </c>
      <c r="K48" s="11">
        <f>F48-I48-J48</f>
        <v>127121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93840</v>
      </c>
      <c r="E49" s="11">
        <v>35370</v>
      </c>
      <c r="F49" s="11">
        <f>G49+H49</f>
        <v>158573</v>
      </c>
      <c r="G49" s="11">
        <v>29348</v>
      </c>
      <c r="H49" s="11">
        <v>129225</v>
      </c>
      <c r="I49" s="11">
        <v>31452</v>
      </c>
      <c r="J49" s="11">
        <v>0</v>
      </c>
      <c r="K49" s="11">
        <f>F49-I49-J49</f>
        <v>127121</v>
      </c>
    </row>
    <row r="50" spans="1:11" s="6" customFormat="1" ht="22.5" x14ac:dyDescent="0.25">
      <c r="A50" s="10" t="s">
        <v>225</v>
      </c>
      <c r="B50" s="10" t="s">
        <v>140</v>
      </c>
      <c r="C50" s="10" t="s">
        <v>141</v>
      </c>
      <c r="D50" s="11">
        <f>D51+D53+D56+D58</f>
        <v>-394240</v>
      </c>
      <c r="E50" s="11">
        <f>E51+E53+E56+E58</f>
        <v>-80630</v>
      </c>
      <c r="F50" s="11">
        <f>G50+H50</f>
        <v>98961</v>
      </c>
      <c r="G50" s="11">
        <f>G51+G53+G56+G58</f>
        <v>149409</v>
      </c>
      <c r="H50" s="11">
        <f>H51+H53+H56+H58</f>
        <v>-50448</v>
      </c>
      <c r="I50" s="11">
        <f>I51+I53+I56+I58</f>
        <v>-101469</v>
      </c>
      <c r="J50" s="11">
        <f>J51+J53+J56+J58</f>
        <v>0</v>
      </c>
      <c r="K50" s="11">
        <f>F50-I50-J50</f>
        <v>200430</v>
      </c>
    </row>
    <row r="51" spans="1:11" s="6" customFormat="1" ht="43.5" x14ac:dyDescent="0.25">
      <c r="A51" s="10" t="s">
        <v>226</v>
      </c>
      <c r="B51" s="10" t="s">
        <v>143</v>
      </c>
      <c r="C51" s="10" t="s">
        <v>144</v>
      </c>
      <c r="D51" s="11">
        <f>D52</f>
        <v>82000</v>
      </c>
      <c r="E51" s="11">
        <f>E52</f>
        <v>20000</v>
      </c>
      <c r="F51" s="11">
        <f>G51+H51</f>
        <v>26005</v>
      </c>
      <c r="G51" s="11">
        <f>G52</f>
        <v>14465</v>
      </c>
      <c r="H51" s="11">
        <f>H52</f>
        <v>11540</v>
      </c>
      <c r="I51" s="11">
        <f>I52</f>
        <v>3519</v>
      </c>
      <c r="J51" s="11">
        <f>J52</f>
        <v>0</v>
      </c>
      <c r="K51" s="11">
        <f>F51-I51-J51</f>
        <v>22486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82000</v>
      </c>
      <c r="E52" s="11">
        <v>20000</v>
      </c>
      <c r="F52" s="11">
        <f>G52+H52</f>
        <v>26005</v>
      </c>
      <c r="G52" s="11">
        <v>14465</v>
      </c>
      <c r="H52" s="11">
        <v>11540</v>
      </c>
      <c r="I52" s="11">
        <v>3519</v>
      </c>
      <c r="J52" s="11">
        <v>0</v>
      </c>
      <c r="K52" s="11">
        <f>F52-I52-J52</f>
        <v>22486</v>
      </c>
    </row>
    <row r="53" spans="1:11" s="6" customFormat="1" ht="22.5" x14ac:dyDescent="0.25">
      <c r="A53" s="10" t="s">
        <v>227</v>
      </c>
      <c r="B53" s="10" t="s">
        <v>149</v>
      </c>
      <c r="C53" s="10" t="s">
        <v>150</v>
      </c>
      <c r="D53" s="11">
        <f>D54</f>
        <v>93000</v>
      </c>
      <c r="E53" s="11">
        <f>E54</f>
        <v>38000</v>
      </c>
      <c r="F53" s="11">
        <f>G53+H53</f>
        <v>124857</v>
      </c>
      <c r="G53" s="11">
        <f>G54</f>
        <v>115018</v>
      </c>
      <c r="H53" s="11">
        <f>H54</f>
        <v>9839</v>
      </c>
      <c r="I53" s="11">
        <f>I54</f>
        <v>15280</v>
      </c>
      <c r="J53" s="11">
        <f>J54</f>
        <v>0</v>
      </c>
      <c r="K53" s="11">
        <f>F53-I53-J53</f>
        <v>109577</v>
      </c>
    </row>
    <row r="54" spans="1:11" s="6" customFormat="1" ht="22.5" x14ac:dyDescent="0.25">
      <c r="A54" s="10" t="s">
        <v>228</v>
      </c>
      <c r="B54" s="10" t="s">
        <v>152</v>
      </c>
      <c r="C54" s="10" t="s">
        <v>153</v>
      </c>
      <c r="D54" s="11">
        <f>D55</f>
        <v>93000</v>
      </c>
      <c r="E54" s="11">
        <f>E55</f>
        <v>38000</v>
      </c>
      <c r="F54" s="11">
        <f>G54+H54</f>
        <v>124857</v>
      </c>
      <c r="G54" s="11">
        <f>G55</f>
        <v>115018</v>
      </c>
      <c r="H54" s="11">
        <f>H55</f>
        <v>9839</v>
      </c>
      <c r="I54" s="11">
        <f>I55</f>
        <v>15280</v>
      </c>
      <c r="J54" s="11">
        <f>J55</f>
        <v>0</v>
      </c>
      <c r="K54" s="11">
        <f>F54-I54-J54</f>
        <v>109577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93000</v>
      </c>
      <c r="E55" s="11">
        <v>38000</v>
      </c>
      <c r="F55" s="11">
        <f>G55+H55</f>
        <v>124857</v>
      </c>
      <c r="G55" s="11">
        <v>115018</v>
      </c>
      <c r="H55" s="11">
        <v>9839</v>
      </c>
      <c r="I55" s="11">
        <v>15280</v>
      </c>
      <c r="J55" s="11">
        <v>0</v>
      </c>
      <c r="K55" s="11">
        <f>F55-I55-J55</f>
        <v>109577</v>
      </c>
    </row>
    <row r="56" spans="1:11" s="6" customFormat="1" ht="33" x14ac:dyDescent="0.25">
      <c r="A56" s="10" t="s">
        <v>229</v>
      </c>
      <c r="B56" s="10" t="s">
        <v>158</v>
      </c>
      <c r="C56" s="10" t="s">
        <v>159</v>
      </c>
      <c r="D56" s="11">
        <f>+D57</f>
        <v>87000</v>
      </c>
      <c r="E56" s="11">
        <f>+E57</f>
        <v>32000</v>
      </c>
      <c r="F56" s="11">
        <f>G56+H56</f>
        <v>120339</v>
      </c>
      <c r="G56" s="11">
        <f>+G57</f>
        <v>19926</v>
      </c>
      <c r="H56" s="11">
        <f>+H57</f>
        <v>100413</v>
      </c>
      <c r="I56" s="11">
        <f>+I57</f>
        <v>51972</v>
      </c>
      <c r="J56" s="11">
        <f>+J57</f>
        <v>0</v>
      </c>
      <c r="K56" s="11">
        <f>F56-I56-J56</f>
        <v>68367</v>
      </c>
    </row>
    <row r="57" spans="1:11" s="6" customFormat="1" x14ac:dyDescent="0.25">
      <c r="A57" s="10" t="s">
        <v>230</v>
      </c>
      <c r="B57" s="10" t="s">
        <v>161</v>
      </c>
      <c r="C57" s="10" t="s">
        <v>162</v>
      </c>
      <c r="D57" s="11">
        <v>87000</v>
      </c>
      <c r="E57" s="11">
        <v>32000</v>
      </c>
      <c r="F57" s="11">
        <f>G57+H57</f>
        <v>120339</v>
      </c>
      <c r="G57" s="11">
        <v>19926</v>
      </c>
      <c r="H57" s="11">
        <v>100413</v>
      </c>
      <c r="I57" s="11">
        <v>51972</v>
      </c>
      <c r="J57" s="11">
        <v>0</v>
      </c>
      <c r="K57" s="11">
        <f>F57-I57-J57</f>
        <v>68367</v>
      </c>
    </row>
    <row r="58" spans="1:11" s="6" customFormat="1" ht="22.5" x14ac:dyDescent="0.25">
      <c r="A58" s="10" t="s">
        <v>231</v>
      </c>
      <c r="B58" s="10" t="s">
        <v>232</v>
      </c>
      <c r="C58" s="10" t="s">
        <v>233</v>
      </c>
      <c r="D58" s="11">
        <f>+D59</f>
        <v>-656240</v>
      </c>
      <c r="E58" s="11">
        <f>+E59</f>
        <v>-170630</v>
      </c>
      <c r="F58" s="11">
        <f>G58+H58</f>
        <v>-172240</v>
      </c>
      <c r="G58" s="11">
        <f>+G59</f>
        <v>0</v>
      </c>
      <c r="H58" s="11">
        <f>+H59</f>
        <v>-172240</v>
      </c>
      <c r="I58" s="11">
        <f>+I59</f>
        <v>-172240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234</v>
      </c>
      <c r="B59" s="10" t="s">
        <v>164</v>
      </c>
      <c r="C59" s="10" t="s">
        <v>165</v>
      </c>
      <c r="D59" s="11">
        <v>-656240</v>
      </c>
      <c r="E59" s="11">
        <v>-170630</v>
      </c>
      <c r="F59" s="11">
        <f>G59+H59</f>
        <v>-172240</v>
      </c>
      <c r="G59" s="11">
        <v>0</v>
      </c>
      <c r="H59" s="11">
        <v>-172240</v>
      </c>
      <c r="I59" s="11">
        <v>-172240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235</v>
      </c>
      <c r="B60" s="10" t="s">
        <v>179</v>
      </c>
      <c r="C60" s="10" t="s">
        <v>180</v>
      </c>
      <c r="D60" s="11">
        <f>D61</f>
        <v>125500</v>
      </c>
      <c r="E60" s="11">
        <f>E61</f>
        <v>45750</v>
      </c>
      <c r="F60" s="11">
        <f>G60+H60</f>
        <v>43726</v>
      </c>
      <c r="G60" s="11">
        <f>G61</f>
        <v>0</v>
      </c>
      <c r="H60" s="11">
        <f>H61</f>
        <v>43726</v>
      </c>
      <c r="I60" s="11">
        <f>I61</f>
        <v>43726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236</v>
      </c>
      <c r="B61" s="10" t="s">
        <v>182</v>
      </c>
      <c r="C61" s="10" t="s">
        <v>183</v>
      </c>
      <c r="D61" s="11">
        <f>D62</f>
        <v>125500</v>
      </c>
      <c r="E61" s="11">
        <f>E62</f>
        <v>45750</v>
      </c>
      <c r="F61" s="11">
        <f>G61+H61</f>
        <v>43726</v>
      </c>
      <c r="G61" s="11">
        <f>G62</f>
        <v>0</v>
      </c>
      <c r="H61" s="11">
        <f>H62</f>
        <v>43726</v>
      </c>
      <c r="I61" s="11">
        <f>I62</f>
        <v>43726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237</v>
      </c>
      <c r="B62" s="10" t="s">
        <v>185</v>
      </c>
      <c r="C62" s="10" t="s">
        <v>186</v>
      </c>
      <c r="D62" s="11">
        <f>+D63+D64</f>
        <v>125500</v>
      </c>
      <c r="E62" s="11">
        <f>+E63+E64</f>
        <v>45750</v>
      </c>
      <c r="F62" s="11">
        <f>G62+H62</f>
        <v>43726</v>
      </c>
      <c r="G62" s="11">
        <f>+G63+G64</f>
        <v>0</v>
      </c>
      <c r="H62" s="11">
        <f>+H63+H64</f>
        <v>43726</v>
      </c>
      <c r="I62" s="11">
        <f>+I63+I64</f>
        <v>43726</v>
      </c>
      <c r="J62" s="11">
        <f>+J63+J64</f>
        <v>0</v>
      </c>
      <c r="K62" s="11">
        <f>F62-I62-J62</f>
        <v>0</v>
      </c>
    </row>
    <row r="63" spans="1:11" s="6" customFormat="1" ht="43.5" x14ac:dyDescent="0.25">
      <c r="A63" s="10" t="s">
        <v>172</v>
      </c>
      <c r="B63" s="10" t="s">
        <v>188</v>
      </c>
      <c r="C63" s="10" t="s">
        <v>189</v>
      </c>
      <c r="D63" s="11">
        <v>60000</v>
      </c>
      <c r="E63" s="11">
        <v>30000</v>
      </c>
      <c r="F63" s="11">
        <f>G63+H63</f>
        <v>27856</v>
      </c>
      <c r="G63" s="11">
        <v>0</v>
      </c>
      <c r="H63" s="11">
        <v>27856</v>
      </c>
      <c r="I63" s="11">
        <v>27856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238</v>
      </c>
      <c r="B64" s="10" t="s">
        <v>191</v>
      </c>
      <c r="C64" s="10" t="s">
        <v>192</v>
      </c>
      <c r="D64" s="11">
        <v>65500</v>
      </c>
      <c r="E64" s="11">
        <v>15750</v>
      </c>
      <c r="F64" s="11">
        <f>G64+H64</f>
        <v>15870</v>
      </c>
      <c r="G64" s="11">
        <v>0</v>
      </c>
      <c r="H64" s="11">
        <v>15870</v>
      </c>
      <c r="I64" s="11">
        <v>15870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208</v>
      </c>
      <c r="B66" s="13"/>
      <c r="C66" s="13"/>
      <c r="D66" s="13"/>
      <c r="E66" s="13" t="s">
        <v>210</v>
      </c>
      <c r="F66" s="13"/>
      <c r="G66" s="13"/>
      <c r="H66" s="13"/>
      <c r="I66" s="13" t="s">
        <v>211</v>
      </c>
      <c r="J66" s="13"/>
      <c r="K66" s="13"/>
      <c r="L66" s="13"/>
    </row>
    <row r="67" spans="1:12" x14ac:dyDescent="0.25">
      <c r="A67" s="3" t="s">
        <v>209</v>
      </c>
      <c r="B67" s="3"/>
      <c r="C67" s="3"/>
      <c r="D67" s="3"/>
      <c r="E67" s="3" t="s">
        <v>210</v>
      </c>
      <c r="F67" s="3"/>
      <c r="G67" s="3"/>
      <c r="H67" s="3"/>
      <c r="I67" s="3" t="s">
        <v>212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021E-E0D1-4E4B-B668-6E997F57F106}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240</v>
      </c>
      <c r="C11" s="10" t="s">
        <v>21</v>
      </c>
      <c r="D11" s="11">
        <f>D12+D17+D20+D24</f>
        <v>1039240</v>
      </c>
      <c r="E11" s="11">
        <f>E12+E17+E20+E24</f>
        <v>265630</v>
      </c>
      <c r="F11" s="11">
        <f>G11+H11</f>
        <v>259387</v>
      </c>
      <c r="G11" s="11">
        <f>G12+G17+G20+G24</f>
        <v>0</v>
      </c>
      <c r="H11" s="11">
        <f>H12+H17+H20+H24</f>
        <v>259387</v>
      </c>
      <c r="I11" s="11">
        <f>I12+I17+I20+I24</f>
        <v>259387</v>
      </c>
      <c r="J11" s="11">
        <f>J12+J17+J20+J24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656240</v>
      </c>
      <c r="E12" s="11">
        <f>+E13</f>
        <v>170630</v>
      </c>
      <c r="F12" s="11">
        <f>G12+H12</f>
        <v>172240</v>
      </c>
      <c r="G12" s="11">
        <f>+G13</f>
        <v>0</v>
      </c>
      <c r="H12" s="11">
        <f>+H13</f>
        <v>172240</v>
      </c>
      <c r="I12" s="11">
        <f>+I13</f>
        <v>172240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241</v>
      </c>
      <c r="B13" s="10" t="s">
        <v>125</v>
      </c>
      <c r="C13" s="10" t="s">
        <v>126</v>
      </c>
      <c r="D13" s="11">
        <f>+D14</f>
        <v>656240</v>
      </c>
      <c r="E13" s="11">
        <f>+E14</f>
        <v>170630</v>
      </c>
      <c r="F13" s="11">
        <f>G13+H13</f>
        <v>172240</v>
      </c>
      <c r="G13" s="11">
        <f>+G14</f>
        <v>0</v>
      </c>
      <c r="H13" s="11">
        <f>+H14</f>
        <v>172240</v>
      </c>
      <c r="I13" s="11">
        <f>+I14</f>
        <v>172240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215</v>
      </c>
      <c r="B14" s="10" t="s">
        <v>140</v>
      </c>
      <c r="C14" s="10" t="s">
        <v>141</v>
      </c>
      <c r="D14" s="11">
        <f>+D15</f>
        <v>656240</v>
      </c>
      <c r="E14" s="11">
        <f>+E15</f>
        <v>170630</v>
      </c>
      <c r="F14" s="11">
        <f>G14+H14</f>
        <v>172240</v>
      </c>
      <c r="G14" s="11">
        <f>+G15</f>
        <v>0</v>
      </c>
      <c r="H14" s="11">
        <f>+H15</f>
        <v>172240</v>
      </c>
      <c r="I14" s="11">
        <f>+I15</f>
        <v>172240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242</v>
      </c>
      <c r="B15" s="10" t="s">
        <v>232</v>
      </c>
      <c r="C15" s="10" t="s">
        <v>233</v>
      </c>
      <c r="D15" s="11">
        <f>+D16</f>
        <v>656240</v>
      </c>
      <c r="E15" s="11">
        <f>+E16</f>
        <v>170630</v>
      </c>
      <c r="F15" s="11">
        <f>G15+H15</f>
        <v>172240</v>
      </c>
      <c r="G15" s="11">
        <f>+G16</f>
        <v>0</v>
      </c>
      <c r="H15" s="11">
        <f>+H16</f>
        <v>172240</v>
      </c>
      <c r="I15" s="11">
        <f>+I16</f>
        <v>172240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243</v>
      </c>
      <c r="B16" s="10" t="s">
        <v>167</v>
      </c>
      <c r="C16" s="10" t="s">
        <v>168</v>
      </c>
      <c r="D16" s="11">
        <v>656240</v>
      </c>
      <c r="E16" s="11">
        <v>170630</v>
      </c>
      <c r="F16" s="11">
        <f>G16+H16</f>
        <v>172240</v>
      </c>
      <c r="G16" s="11">
        <v>0</v>
      </c>
      <c r="H16" s="11">
        <v>172240</v>
      </c>
      <c r="I16" s="11">
        <v>172240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170</v>
      </c>
      <c r="C17" s="10" t="s">
        <v>171</v>
      </c>
      <c r="D17" s="11">
        <f>D18</f>
        <v>0</v>
      </c>
      <c r="E17" s="11">
        <f>E18</f>
        <v>0</v>
      </c>
      <c r="F17" s="11">
        <f>G17+H17</f>
        <v>20770</v>
      </c>
      <c r="G17" s="11">
        <f>G18</f>
        <v>0</v>
      </c>
      <c r="H17" s="11">
        <f>H18</f>
        <v>20770</v>
      </c>
      <c r="I17" s="11">
        <f>I18</f>
        <v>20770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173</v>
      </c>
      <c r="C18" s="10" t="s">
        <v>174</v>
      </c>
      <c r="D18" s="11">
        <f>+D19</f>
        <v>0</v>
      </c>
      <c r="E18" s="11">
        <f>+E19</f>
        <v>0</v>
      </c>
      <c r="F18" s="11">
        <f>G18+H18</f>
        <v>20770</v>
      </c>
      <c r="G18" s="11">
        <f>+G19</f>
        <v>0</v>
      </c>
      <c r="H18" s="11">
        <f>+H19</f>
        <v>20770</v>
      </c>
      <c r="I18" s="11">
        <f>+I19</f>
        <v>20770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82</v>
      </c>
      <c r="B19" s="10" t="s">
        <v>176</v>
      </c>
      <c r="C19" s="10" t="s">
        <v>177</v>
      </c>
      <c r="D19" s="11">
        <v>0</v>
      </c>
      <c r="E19" s="11">
        <v>0</v>
      </c>
      <c r="F19" s="11">
        <f>G19+H19</f>
        <v>20770</v>
      </c>
      <c r="G19" s="11">
        <v>0</v>
      </c>
      <c r="H19" s="11">
        <v>20770</v>
      </c>
      <c r="I19" s="11">
        <v>20770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220</v>
      </c>
      <c r="B20" s="10" t="s">
        <v>179</v>
      </c>
      <c r="C20" s="10" t="s">
        <v>180</v>
      </c>
      <c r="D20" s="11">
        <f>D21</f>
        <v>0</v>
      </c>
      <c r="E20" s="11">
        <f>E21</f>
        <v>0</v>
      </c>
      <c r="F20" s="11">
        <f>G20+H20</f>
        <v>41815</v>
      </c>
      <c r="G20" s="11">
        <f>G21</f>
        <v>0</v>
      </c>
      <c r="H20" s="11">
        <f>H21</f>
        <v>41815</v>
      </c>
      <c r="I20" s="11">
        <f>I21</f>
        <v>41815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182</v>
      </c>
      <c r="C21" s="10" t="s">
        <v>183</v>
      </c>
      <c r="D21" s="11">
        <f>+D22</f>
        <v>0</v>
      </c>
      <c r="E21" s="11">
        <f>+E22</f>
        <v>0</v>
      </c>
      <c r="F21" s="11">
        <f>G21+H21</f>
        <v>41815</v>
      </c>
      <c r="G21" s="11">
        <f>+G22</f>
        <v>0</v>
      </c>
      <c r="H21" s="11">
        <f>+H22</f>
        <v>41815</v>
      </c>
      <c r="I21" s="11">
        <f>+I22</f>
        <v>41815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244</v>
      </c>
      <c r="B22" s="10" t="s">
        <v>194</v>
      </c>
      <c r="C22" s="10" t="s">
        <v>195</v>
      </c>
      <c r="D22" s="11">
        <f>+D23</f>
        <v>0</v>
      </c>
      <c r="E22" s="11">
        <f>+E23</f>
        <v>0</v>
      </c>
      <c r="F22" s="11">
        <f>G22+H22</f>
        <v>41815</v>
      </c>
      <c r="G22" s="11">
        <f>+G23</f>
        <v>0</v>
      </c>
      <c r="H22" s="11">
        <f>+H23</f>
        <v>41815</v>
      </c>
      <c r="I22" s="11">
        <f>+I23</f>
        <v>41815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245</v>
      </c>
      <c r="B23" s="10" t="s">
        <v>197</v>
      </c>
      <c r="C23" s="10" t="s">
        <v>198</v>
      </c>
      <c r="D23" s="11">
        <v>0</v>
      </c>
      <c r="E23" s="11">
        <v>0</v>
      </c>
      <c r="F23" s="11">
        <f>G23+H23</f>
        <v>41815</v>
      </c>
      <c r="G23" s="11">
        <v>0</v>
      </c>
      <c r="H23" s="11">
        <v>41815</v>
      </c>
      <c r="I23" s="11">
        <v>41815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246</v>
      </c>
      <c r="B24" s="10" t="s">
        <v>200</v>
      </c>
      <c r="C24" s="10" t="s">
        <v>201</v>
      </c>
      <c r="D24" s="11">
        <f>+D25</f>
        <v>383000</v>
      </c>
      <c r="E24" s="11">
        <f>+E25</f>
        <v>95000</v>
      </c>
      <c r="F24" s="11">
        <f>G24+H24</f>
        <v>24562</v>
      </c>
      <c r="G24" s="11">
        <f>+G25</f>
        <v>0</v>
      </c>
      <c r="H24" s="11">
        <f>+H25</f>
        <v>24562</v>
      </c>
      <c r="I24" s="11">
        <f>+I25</f>
        <v>24562</v>
      </c>
      <c r="J24" s="11">
        <f>+J25</f>
        <v>0</v>
      </c>
      <c r="K24" s="11">
        <f>F24-I24-J24</f>
        <v>0</v>
      </c>
    </row>
    <row r="25" spans="1:12" s="6" customFormat="1" x14ac:dyDescent="0.25">
      <c r="A25" s="10" t="s">
        <v>247</v>
      </c>
      <c r="B25" s="10" t="s">
        <v>203</v>
      </c>
      <c r="C25" s="10" t="s">
        <v>204</v>
      </c>
      <c r="D25" s="11">
        <f>+D26</f>
        <v>383000</v>
      </c>
      <c r="E25" s="11">
        <f>+E26</f>
        <v>95000</v>
      </c>
      <c r="F25" s="11">
        <f>G25+H25</f>
        <v>24562</v>
      </c>
      <c r="G25" s="11">
        <f>+G26</f>
        <v>0</v>
      </c>
      <c r="H25" s="11">
        <f>+H26</f>
        <v>24562</v>
      </c>
      <c r="I25" s="11">
        <f>+I26</f>
        <v>24562</v>
      </c>
      <c r="J25" s="11">
        <f>+J26</f>
        <v>0</v>
      </c>
      <c r="K25" s="11">
        <f>F25-I25-J25</f>
        <v>0</v>
      </c>
    </row>
    <row r="26" spans="1:12" s="6" customFormat="1" x14ac:dyDescent="0.25">
      <c r="A26" s="10" t="s">
        <v>248</v>
      </c>
      <c r="B26" s="10" t="s">
        <v>206</v>
      </c>
      <c r="C26" s="10" t="s">
        <v>207</v>
      </c>
      <c r="D26" s="11">
        <v>383000</v>
      </c>
      <c r="E26" s="11">
        <v>95000</v>
      </c>
      <c r="F26" s="11">
        <f>G26+H26</f>
        <v>24562</v>
      </c>
      <c r="G26" s="11">
        <v>0</v>
      </c>
      <c r="H26" s="11">
        <v>24562</v>
      </c>
      <c r="I26" s="11">
        <v>24562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208</v>
      </c>
      <c r="B28" s="13"/>
      <c r="C28" s="13"/>
      <c r="D28" s="13"/>
      <c r="E28" s="13" t="s">
        <v>210</v>
      </c>
      <c r="F28" s="13"/>
      <c r="G28" s="13"/>
      <c r="H28" s="13"/>
      <c r="I28" s="13" t="s">
        <v>211</v>
      </c>
      <c r="J28" s="13"/>
      <c r="K28" s="13"/>
      <c r="L28" s="13"/>
    </row>
    <row r="29" spans="1:12" x14ac:dyDescent="0.25">
      <c r="A29" s="3" t="s">
        <v>209</v>
      </c>
      <c r="B29" s="3"/>
      <c r="C29" s="3"/>
      <c r="D29" s="3"/>
      <c r="E29" s="3" t="s">
        <v>210</v>
      </c>
      <c r="F29" s="3"/>
      <c r="G29" s="3"/>
      <c r="H29" s="3"/>
      <c r="I29" s="3" t="s">
        <v>212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2022-05-16T07:07:27Z</dcterms:created>
  <dcterms:modified xsi:type="dcterms:W3CDTF">2022-05-16T07:07:43Z</dcterms:modified>
</cp:coreProperties>
</file>