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6D3BB57F-82CA-4DEE-A3A2-EC5C81AD576D}" xr6:coauthVersionLast="43" xr6:coauthVersionMax="43" xr10:uidLastSave="{00000000-0000-0000-0000-000000000000}"/>
  <bookViews>
    <workbookView xWindow="1125" yWindow="1125" windowWidth="15375" windowHeight="7875" xr2:uid="{6FC3FBFA-F761-405B-A0A3-08408BC76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E16" i="1"/>
  <c r="E15" i="1" s="1"/>
  <c r="F16" i="1"/>
  <c r="G16" i="1"/>
  <c r="G15" i="1" s="1"/>
  <c r="H16" i="1"/>
  <c r="I16" i="1"/>
  <c r="I15" i="1" s="1"/>
  <c r="J16" i="1"/>
  <c r="K16" i="1"/>
  <c r="L16" i="1"/>
  <c r="K17" i="1"/>
  <c r="K18" i="1"/>
  <c r="D19" i="1"/>
  <c r="D15" i="1" s="1"/>
  <c r="E19" i="1"/>
  <c r="F19" i="1"/>
  <c r="F15" i="1" s="1"/>
  <c r="G19" i="1"/>
  <c r="H19" i="1"/>
  <c r="H15" i="1" s="1"/>
  <c r="I19" i="1"/>
  <c r="K19" i="1" s="1"/>
  <c r="J19" i="1"/>
  <c r="J15" i="1" s="1"/>
  <c r="L19" i="1"/>
  <c r="L15" i="1" s="1"/>
  <c r="K20" i="1"/>
  <c r="D22" i="1"/>
  <c r="E22" i="1"/>
  <c r="E21" i="1" s="1"/>
  <c r="F22" i="1"/>
  <c r="G22" i="1"/>
  <c r="G21" i="1" s="1"/>
  <c r="H22" i="1"/>
  <c r="I22" i="1"/>
  <c r="K22" i="1" s="1"/>
  <c r="J22" i="1"/>
  <c r="L22" i="1"/>
  <c r="K23" i="1"/>
  <c r="K24" i="1"/>
  <c r="D25" i="1"/>
  <c r="D21" i="1" s="1"/>
  <c r="E25" i="1"/>
  <c r="F25" i="1"/>
  <c r="F21" i="1" s="1"/>
  <c r="G25" i="1"/>
  <c r="H25" i="1"/>
  <c r="H21" i="1" s="1"/>
  <c r="I25" i="1"/>
  <c r="J25" i="1"/>
  <c r="K25" i="1" s="1"/>
  <c r="L25" i="1"/>
  <c r="L21" i="1" s="1"/>
  <c r="K26" i="1"/>
  <c r="E28" i="1"/>
  <c r="G28" i="1"/>
  <c r="I28" i="1"/>
  <c r="D29" i="1"/>
  <c r="D28" i="1" s="1"/>
  <c r="E29" i="1"/>
  <c r="F29" i="1"/>
  <c r="F28" i="1" s="1"/>
  <c r="G29" i="1"/>
  <c r="H29" i="1"/>
  <c r="H28" i="1" s="1"/>
  <c r="I29" i="1"/>
  <c r="K29" i="1" s="1"/>
  <c r="J29" i="1"/>
  <c r="J28" i="1" s="1"/>
  <c r="L29" i="1"/>
  <c r="L28" i="1" s="1"/>
  <c r="K30" i="1"/>
  <c r="E32" i="1"/>
  <c r="E31" i="1" s="1"/>
  <c r="G32" i="1"/>
  <c r="G31" i="1" s="1"/>
  <c r="I32" i="1"/>
  <c r="I31" i="1" s="1"/>
  <c r="D33" i="1"/>
  <c r="D32" i="1" s="1"/>
  <c r="D31" i="1" s="1"/>
  <c r="E33" i="1"/>
  <c r="F33" i="1"/>
  <c r="F32" i="1" s="1"/>
  <c r="F31" i="1" s="1"/>
  <c r="G33" i="1"/>
  <c r="H33" i="1"/>
  <c r="H32" i="1" s="1"/>
  <c r="H31" i="1" s="1"/>
  <c r="I33" i="1"/>
  <c r="K33" i="1" s="1"/>
  <c r="J33" i="1"/>
  <c r="J32" i="1" s="1"/>
  <c r="L33" i="1"/>
  <c r="L32" i="1" s="1"/>
  <c r="L31" i="1" s="1"/>
  <c r="K34" i="1"/>
  <c r="K35" i="1"/>
  <c r="L27" i="1" l="1"/>
  <c r="I27" i="1"/>
  <c r="J13" i="1"/>
  <c r="J12" i="1" s="1"/>
  <c r="F14" i="1"/>
  <c r="F13" i="1"/>
  <c r="K15" i="1"/>
  <c r="E13" i="1"/>
  <c r="E14" i="1"/>
  <c r="K32" i="1"/>
  <c r="J31" i="1"/>
  <c r="J27" i="1"/>
  <c r="K28" i="1"/>
  <c r="F27" i="1"/>
  <c r="G27" i="1"/>
  <c r="E27" i="1"/>
  <c r="H13" i="1"/>
  <c r="H12" i="1" s="1"/>
  <c r="H14" i="1"/>
  <c r="D13" i="1"/>
  <c r="D14" i="1"/>
  <c r="G13" i="1"/>
  <c r="G12" i="1" s="1"/>
  <c r="G14" i="1"/>
  <c r="H27" i="1"/>
  <c r="D27" i="1"/>
  <c r="L13" i="1"/>
  <c r="L12" i="1" s="1"/>
  <c r="L14" i="1"/>
  <c r="K31" i="1"/>
  <c r="J21" i="1"/>
  <c r="J14" i="1" s="1"/>
  <c r="I21" i="1"/>
  <c r="K21" i="1" s="1"/>
  <c r="I13" i="1" l="1"/>
  <c r="E12" i="1"/>
  <c r="F12" i="1"/>
  <c r="K27" i="1"/>
  <c r="D12" i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<sst xmlns="http://schemas.openxmlformats.org/spreadsheetml/2006/main" count="98" uniqueCount="95">
  <si>
    <t>CENTRALIZAT</t>
  </si>
  <si>
    <t xml:space="preserve"> Anexa 7</t>
  </si>
  <si>
    <t>Cont de executie - Detalierea cheltuielilor - Trimestrul: 1, Anul: 2021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</si>
  <si>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</si>
  <si>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</si>
  <si>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</si>
  <si>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</si>
  <si>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</si>
  <si>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</si>
  <si>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</si>
  <si>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</si>
  <si>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</si>
  <si>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</si>
  <si>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</si>
  <si>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</si>
  <si>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</si>
  <si>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</si>
  <si>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</si>
  <si>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</si>
  <si>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</si>
  <si>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</si>
  <si>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</si>
  <si>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</si>
  <si>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</si>
  <si>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</si>
  <si>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</si>
  <si>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</si>
  <si>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</si>
  <si>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</si>
  <si>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</si>
  <si>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</si>
  <si>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</si>
  <si>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</si>
  <si>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</si>
  <si>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</si>
  <si>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</si>
  <si>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</si>
  <si>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</si>
  <si>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</si>
  <si>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</si>
  <si>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</si>
  <si>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</si>
  <si>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</si>
  <si>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</si>
  <si>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</si>
  <si>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</si>
  <si>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</si>
  <si>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</si>
  <si>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</si>
  <si>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</si>
  <si>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</si>
  <si>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</si>
  <si>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</si>
  <si>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</si>
  <si>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57</t>
  </si>
  <si>
    <t xml:space="preserve">Reparatii curente </t>
  </si>
  <si>
    <t>20.02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</si>
  <si>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</si>
  <si>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</si>
  <si>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</si>
  <si>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</si>
  <si>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</si>
  <si>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</si>
  <si>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239</t>
  </si>
  <si>
    <t>SECŢIUNEA DE DEZVOLTARE (cod 51+55+56+58+65+70+79.d+84.d)</t>
  </si>
  <si>
    <t>001.02</t>
  </si>
  <si>
    <t>361</t>
  </si>
  <si>
    <t>TITLUL X PROIECTE CU FINANTARE DIN FONDURI EXTERNE NERAMBURSABILE AFERENTE CADRULUI FINANCIAR 2014-2020</t>
  </si>
  <si>
    <t>58</t>
  </si>
  <si>
    <t>374</t>
  </si>
  <si>
    <t>Programe din Fondul European Agricol de Dezvoltare Rurala  (FEADR) (58.04.01 la 58.04.03)</t>
  </si>
  <si>
    <t>58.04</t>
  </si>
  <si>
    <t>376</t>
  </si>
  <si>
    <t xml:space="preserve">  Finantare externa nerambursabila</t>
  </si>
  <si>
    <t>58.04.02</t>
  </si>
  <si>
    <t>446</t>
  </si>
  <si>
    <t>CHELTUIELI DE CAPITAL  (cod 71+72)</t>
  </si>
  <si>
    <t>70</t>
  </si>
  <si>
    <t>448</t>
  </si>
  <si>
    <t>TITLUL XIII  ACTIVE NEFINANCIARE  (cod 71.01 la 71.03)</t>
  </si>
  <si>
    <t>71</t>
  </si>
  <si>
    <t>449</t>
  </si>
  <si>
    <t>Active fixe</t>
  </si>
  <si>
    <t>71.01</t>
  </si>
  <si>
    <t>451</t>
  </si>
  <si>
    <t>Masini, echipamente si mijloace de transport</t>
  </si>
  <si>
    <t>71.01.02</t>
  </si>
  <si>
    <t>454</t>
  </si>
  <si>
    <t>Alte active fixe</t>
  </si>
  <si>
    <t>71.01.30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</si>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</sst>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27CE-7704-4681-BE53-66C8BB0108E5}">
  <dimension ref="A1:T7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D13+D27</f>
        <v>252350</v>
      </c>
      <c r="E12" s="11">
        <f>E13+E27</f>
        <v>252350</v>
      </c>
      <c r="F12" s="11">
        <f>F13+F27</f>
        <v>360600</v>
      </c>
      <c r="G12" s="11">
        <f>G13+G27</f>
        <v>92000</v>
      </c>
      <c r="H12" s="11">
        <f>H13+H27</f>
        <v>92000</v>
      </c>
      <c r="I12" s="11">
        <f>I13+I27</f>
        <v>92000</v>
      </c>
      <c r="J12" s="11">
        <f>J13+J27</f>
        <v>14669</v>
      </c>
      <c r="K12" s="11">
        <f>I12-J12</f>
        <v>77331</v>
      </c>
      <c r="L12" s="11">
        <f>L13+L27</f>
        <v>32931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108250</v>
      </c>
      <c r="G13" s="11">
        <f>G15+G21</f>
        <v>22000</v>
      </c>
      <c r="H13" s="11">
        <f>H15+H21</f>
        <v>22000</v>
      </c>
      <c r="I13" s="11">
        <f>I15+I21</f>
        <v>22000</v>
      </c>
      <c r="J13" s="11">
        <f>J15+J21</f>
        <v>13981</v>
      </c>
      <c r="K13" s="11">
        <f>I13-J13</f>
        <v>8019</v>
      </c>
      <c r="L13" s="11">
        <f>L15+L21</f>
        <v>12496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108250</v>
      </c>
      <c r="G14" s="11">
        <f>G15+G21</f>
        <v>22000</v>
      </c>
      <c r="H14" s="11">
        <f>H15+H21</f>
        <v>22000</v>
      </c>
      <c r="I14" s="11">
        <f>I15+I21</f>
        <v>22000</v>
      </c>
      <c r="J14" s="11">
        <f>J15+J21</f>
        <v>13981</v>
      </c>
      <c r="K14" s="11">
        <f>I14-J14</f>
        <v>8019</v>
      </c>
      <c r="L14" s="11">
        <f>L15+L21</f>
        <v>12496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47250</v>
      </c>
      <c r="G15" s="11">
        <f>G16+G19</f>
        <v>12000</v>
      </c>
      <c r="H15" s="11">
        <f>H16+H19</f>
        <v>12000</v>
      </c>
      <c r="I15" s="11">
        <f>I16+I19</f>
        <v>12000</v>
      </c>
      <c r="J15" s="11">
        <f>J16+J19</f>
        <v>11601</v>
      </c>
      <c r="K15" s="11">
        <f>I15-J15</f>
        <v>399</v>
      </c>
      <c r="L15" s="11">
        <f>L16+L19</f>
        <v>11601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45950</v>
      </c>
      <c r="G16" s="11">
        <f>G17+G18</f>
        <v>11600</v>
      </c>
      <c r="H16" s="11">
        <f>H17+H18</f>
        <v>11600</v>
      </c>
      <c r="I16" s="11">
        <f>I17+I18</f>
        <v>11600</v>
      </c>
      <c r="J16" s="11">
        <f>J17+J18</f>
        <v>11346</v>
      </c>
      <c r="K16" s="11">
        <f>I16-J16</f>
        <v>254</v>
      </c>
      <c r="L16" s="11">
        <f>L17+L18</f>
        <v>11346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41700</v>
      </c>
      <c r="G17" s="11">
        <v>10500</v>
      </c>
      <c r="H17" s="11">
        <v>10500</v>
      </c>
      <c r="I17" s="11">
        <v>10500</v>
      </c>
      <c r="J17" s="11">
        <v>10308</v>
      </c>
      <c r="K17" s="11">
        <f>I17-J17</f>
        <v>192</v>
      </c>
      <c r="L17" s="11">
        <v>10308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4250</v>
      </c>
      <c r="G18" s="11">
        <v>1100</v>
      </c>
      <c r="H18" s="11">
        <v>1100</v>
      </c>
      <c r="I18" s="11">
        <v>1100</v>
      </c>
      <c r="J18" s="11">
        <v>1038</v>
      </c>
      <c r="K18" s="11">
        <f>I18-J18</f>
        <v>62</v>
      </c>
      <c r="L18" s="11">
        <v>1038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1300</v>
      </c>
      <c r="G19" s="11">
        <f>+G20</f>
        <v>400</v>
      </c>
      <c r="H19" s="11">
        <f>+H20</f>
        <v>400</v>
      </c>
      <c r="I19" s="11">
        <f>+I20</f>
        <v>400</v>
      </c>
      <c r="J19" s="11">
        <f>+J20</f>
        <v>255</v>
      </c>
      <c r="K19" s="11">
        <f>I19-J19</f>
        <v>145</v>
      </c>
      <c r="L19" s="11">
        <f>+L20</f>
        <v>255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1300</v>
      </c>
      <c r="G20" s="11">
        <v>400</v>
      </c>
      <c r="H20" s="11">
        <v>400</v>
      </c>
      <c r="I20" s="11">
        <v>400</v>
      </c>
      <c r="J20" s="11">
        <v>255</v>
      </c>
      <c r="K20" s="11">
        <f>I20-J20</f>
        <v>145</v>
      </c>
      <c r="L20" s="11">
        <v>255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D22+D24+D25</f>
        <v>0</v>
      </c>
      <c r="E21" s="11">
        <f>E22+E24+E25</f>
        <v>0</v>
      </c>
      <c r="F21" s="11">
        <f>F22+F24+F25</f>
        <v>61000</v>
      </c>
      <c r="G21" s="11">
        <f>G22+G24+G25</f>
        <v>10000</v>
      </c>
      <c r="H21" s="11">
        <f>H22+H24+H25</f>
        <v>10000</v>
      </c>
      <c r="I21" s="11">
        <f>I22+I24+I25</f>
        <v>10000</v>
      </c>
      <c r="J21" s="11">
        <f>J22+J24+J25</f>
        <v>2380</v>
      </c>
      <c r="K21" s="11">
        <f>I21-J21</f>
        <v>7620</v>
      </c>
      <c r="L21" s="11">
        <f>L22+L24+L25</f>
        <v>895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24000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24000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33000</v>
      </c>
      <c r="G24" s="11">
        <v>6000</v>
      </c>
      <c r="H24" s="11">
        <v>6000</v>
      </c>
      <c r="I24" s="11">
        <v>6000</v>
      </c>
      <c r="J24" s="11">
        <v>2380</v>
      </c>
      <c r="K24" s="11">
        <f>I24-J24</f>
        <v>3620</v>
      </c>
      <c r="L24" s="11">
        <v>0</v>
      </c>
    </row>
    <row r="25" spans="1:12" s="6" customFormat="1" ht="33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4000</v>
      </c>
      <c r="G25" s="11">
        <f>+G26</f>
        <v>4000</v>
      </c>
      <c r="H25" s="11">
        <f>+H26</f>
        <v>4000</v>
      </c>
      <c r="I25" s="11">
        <f>+I26</f>
        <v>4000</v>
      </c>
      <c r="J25" s="11">
        <f>+J26</f>
        <v>0</v>
      </c>
      <c r="K25" s="11">
        <f>I25-J25</f>
        <v>4000</v>
      </c>
      <c r="L25" s="11">
        <f>+L26</f>
        <v>895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4000</v>
      </c>
      <c r="G26" s="11">
        <v>4000</v>
      </c>
      <c r="H26" s="11">
        <v>4000</v>
      </c>
      <c r="I26" s="11">
        <v>4000</v>
      </c>
      <c r="J26" s="11">
        <v>0</v>
      </c>
      <c r="K26" s="11">
        <f>I26-J26</f>
        <v>4000</v>
      </c>
      <c r="L26" s="11">
        <v>895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+D28+D31</f>
        <v>252350</v>
      </c>
      <c r="E27" s="11">
        <f>+E28+E31</f>
        <v>252350</v>
      </c>
      <c r="F27" s="11">
        <f>+F28+F31</f>
        <v>252350</v>
      </c>
      <c r="G27" s="11">
        <f>+G28+G31</f>
        <v>70000</v>
      </c>
      <c r="H27" s="11">
        <f>+H28+H31</f>
        <v>70000</v>
      </c>
      <c r="I27" s="11">
        <f>+I28+I31</f>
        <v>70000</v>
      </c>
      <c r="J27" s="11">
        <f>+J28+J31</f>
        <v>688</v>
      </c>
      <c r="K27" s="11">
        <f>I27-J27</f>
        <v>69312</v>
      </c>
      <c r="L27" s="11">
        <f>+L28+L31</f>
        <v>20435</v>
      </c>
    </row>
    <row r="28" spans="1:12" s="6" customFormat="1" ht="33" x14ac:dyDescent="0.25">
      <c r="A28" s="10" t="s">
        <v>66</v>
      </c>
      <c r="B28" s="10" t="s">
        <v>67</v>
      </c>
      <c r="C28" s="10" t="s">
        <v>68</v>
      </c>
      <c r="D28" s="11">
        <f>+D29</f>
        <v>0</v>
      </c>
      <c r="E28" s="11">
        <f>+E29</f>
        <v>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+J29</f>
        <v>0</v>
      </c>
      <c r="K28" s="11">
        <f>I28-J28</f>
        <v>0</v>
      </c>
      <c r="L28" s="11">
        <f>+L29</f>
        <v>19585</v>
      </c>
    </row>
    <row r="29" spans="1:12" s="6" customFormat="1" ht="33" x14ac:dyDescent="0.25">
      <c r="A29" s="10" t="s">
        <v>69</v>
      </c>
      <c r="B29" s="10" t="s">
        <v>70</v>
      </c>
      <c r="C29" s="10" t="s">
        <v>71</v>
      </c>
      <c r="D29" s="11">
        <f>+D30</f>
        <v>0</v>
      </c>
      <c r="E29" s="11">
        <f>+E30</f>
        <v>0</v>
      </c>
      <c r="F29" s="11">
        <f>+F30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+J30</f>
        <v>0</v>
      </c>
      <c r="K29" s="11">
        <f>I29-J29</f>
        <v>0</v>
      </c>
      <c r="L29" s="11">
        <f>+L30</f>
        <v>19585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19585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D32</f>
        <v>252350</v>
      </c>
      <c r="E31" s="11">
        <f>E32</f>
        <v>252350</v>
      </c>
      <c r="F31" s="11">
        <f>F32</f>
        <v>252350</v>
      </c>
      <c r="G31" s="11">
        <f>G32</f>
        <v>70000</v>
      </c>
      <c r="H31" s="11">
        <f>H32</f>
        <v>70000</v>
      </c>
      <c r="I31" s="11">
        <f>I32</f>
        <v>70000</v>
      </c>
      <c r="J31" s="11">
        <f>J32</f>
        <v>688</v>
      </c>
      <c r="K31" s="11">
        <f>I31-J31</f>
        <v>69312</v>
      </c>
      <c r="L31" s="11">
        <f>L32</f>
        <v>850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252350</v>
      </c>
      <c r="E32" s="11">
        <f>E33</f>
        <v>252350</v>
      </c>
      <c r="F32" s="11">
        <f>F33</f>
        <v>252350</v>
      </c>
      <c r="G32" s="11">
        <f>G33</f>
        <v>70000</v>
      </c>
      <c r="H32" s="11">
        <f>H33</f>
        <v>70000</v>
      </c>
      <c r="I32" s="11">
        <f>I33</f>
        <v>70000</v>
      </c>
      <c r="J32" s="11">
        <f>J33</f>
        <v>688</v>
      </c>
      <c r="K32" s="11">
        <f>I32-J32</f>
        <v>69312</v>
      </c>
      <c r="L32" s="11">
        <f>L33</f>
        <v>850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f>+D34+D35</f>
        <v>252350</v>
      </c>
      <c r="E33" s="11">
        <f>+E34+E35</f>
        <v>252350</v>
      </c>
      <c r="F33" s="11">
        <f>+F34+F35</f>
        <v>252350</v>
      </c>
      <c r="G33" s="11">
        <f>+G34+G35</f>
        <v>70000</v>
      </c>
      <c r="H33" s="11">
        <f>+H34+H35</f>
        <v>70000</v>
      </c>
      <c r="I33" s="11">
        <f>+I34+I35</f>
        <v>70000</v>
      </c>
      <c r="J33" s="11">
        <f>+J34+J35</f>
        <v>688</v>
      </c>
      <c r="K33" s="11">
        <f>I33-J33</f>
        <v>69312</v>
      </c>
      <c r="L33" s="11">
        <f>+L34+L35</f>
        <v>850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850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252350</v>
      </c>
      <c r="E35" s="11">
        <v>252350</v>
      </c>
      <c r="F35" s="11">
        <v>252350</v>
      </c>
      <c r="G35" s="11">
        <v>70000</v>
      </c>
      <c r="H35" s="11">
        <v>70000</v>
      </c>
      <c r="I35" s="11">
        <v>70000</v>
      </c>
      <c r="J35" s="11">
        <v>688</v>
      </c>
      <c r="K35" s="11">
        <f>I35-J35</f>
        <v>69312</v>
      </c>
      <c r="L35" s="11">
        <v>0</v>
      </c>
    </row>
    <row r="36" spans="1:12" s="6" customFormat="1" x14ac:dyDescent="0.2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13" t="s">
        <v>90</v>
      </c>
      <c r="B37" s="13"/>
      <c r="C37" s="13"/>
      <c r="D37" s="13"/>
      <c r="E37" s="13" t="s">
        <v>92</v>
      </c>
      <c r="F37" s="13"/>
      <c r="G37" s="13"/>
      <c r="H37" s="13"/>
      <c r="I37" s="13" t="s">
        <v>93</v>
      </c>
      <c r="J37" s="13"/>
      <c r="K37" s="13"/>
      <c r="L37" s="13"/>
    </row>
    <row r="38" spans="1:12" x14ac:dyDescent="0.25">
      <c r="A38" s="3" t="s">
        <v>91</v>
      </c>
      <c r="B38" s="3"/>
      <c r="C38" s="3"/>
      <c r="D38" s="3"/>
      <c r="E38" s="3" t="s">
        <v>92</v>
      </c>
      <c r="F38" s="3"/>
      <c r="G38" s="3"/>
      <c r="H38" s="3"/>
      <c r="I38" s="3" t="s">
        <v>94</v>
      </c>
      <c r="J38" s="3"/>
      <c r="K38" s="3"/>
      <c r="L38" s="3"/>
    </row>
    <row r="73" spans="1:20" x14ac:dyDescent="0.25">
      <c r="A73" s="12"/>
      <c r="B73" s="12"/>
      <c r="C73" s="12"/>
      <c r="D73" s="12"/>
      <c r="I73" s="12"/>
      <c r="J73" s="12"/>
      <c r="K73" s="12"/>
      <c r="L73" s="12"/>
      <c r="Q73" s="12"/>
      <c r="R73" s="12"/>
      <c r="S73" s="12"/>
      <c r="T73" s="12"/>
    </row>
  </sheetData>
  <mergeCells count="24">
    <mergeCell ref="K6:K10"/>
    <mergeCell ref="L6:L10"/>
    <mergeCell ref="A37:D37"/>
    <mergeCell ref="A38:D38"/>
    <mergeCell ref="E37:H37"/>
    <mergeCell ref="E38:H38"/>
    <mergeCell ref="I37:L37"/>
    <mergeCell ref="I38:L3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2021-05-04T06:24:44Z</dcterms:created>
  <dcterms:modified xsi:type="dcterms:W3CDTF">2021-05-04T06:24:55Z</dcterms:modified>
</cp:coreProperties>
</file>