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F0D55C98-3E26-4F0D-8FDE-6AB86FA0680B}" xr6:coauthVersionLast="43" xr6:coauthVersionMax="43" xr10:uidLastSave="{00000000-0000-0000-0000-000000000000}"/>
  <bookViews>
    <workbookView xWindow="735" yWindow="2670" windowWidth="15375" windowHeight="7875" activeTab="2" xr2:uid="{B88B81A1-AA5D-4814-A70F-8FACA5FFECA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D25" i="3"/>
  <c r="E25" i="3"/>
  <c r="G25" i="3"/>
  <c r="F25" i="3" s="1"/>
  <c r="K25" i="3" s="1"/>
  <c r="H25" i="3"/>
  <c r="I25" i="3"/>
  <c r="J25" i="3"/>
  <c r="F26" i="3"/>
  <c r="K26" i="3"/>
  <c r="D28" i="3"/>
  <c r="D27" i="3" s="1"/>
  <c r="E28" i="3"/>
  <c r="E27" i="3" s="1"/>
  <c r="G28" i="3"/>
  <c r="F28" i="3" s="1"/>
  <c r="K28" i="3" s="1"/>
  <c r="H28" i="3"/>
  <c r="H27" i="3" s="1"/>
  <c r="I28" i="3"/>
  <c r="I27" i="3" s="1"/>
  <c r="J28" i="3"/>
  <c r="J27" i="3" s="1"/>
  <c r="F29" i="3"/>
  <c r="K29" i="3"/>
  <c r="F30" i="3"/>
  <c r="K30" i="3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D33" i="2"/>
  <c r="D32" i="2" s="1"/>
  <c r="E33" i="2"/>
  <c r="G33" i="2"/>
  <c r="F33" i="2" s="1"/>
  <c r="K33" i="2" s="1"/>
  <c r="H33" i="2"/>
  <c r="I33" i="2"/>
  <c r="I32" i="2" s="1"/>
  <c r="J33" i="2"/>
  <c r="F34" i="2"/>
  <c r="K34" i="2" s="1"/>
  <c r="F35" i="2"/>
  <c r="K35" i="2"/>
  <c r="F36" i="2"/>
  <c r="K36" i="2" s="1"/>
  <c r="D38" i="2"/>
  <c r="D37" i="2" s="1"/>
  <c r="E38" i="2"/>
  <c r="E37" i="2" s="1"/>
  <c r="F38" i="2"/>
  <c r="K38" i="2" s="1"/>
  <c r="G38" i="2"/>
  <c r="G37" i="2" s="1"/>
  <c r="H38" i="2"/>
  <c r="H37" i="2" s="1"/>
  <c r="I38" i="2"/>
  <c r="I37" i="2" s="1"/>
  <c r="J38" i="2"/>
  <c r="J37" i="2" s="1"/>
  <c r="F39" i="2"/>
  <c r="K39" i="2"/>
  <c r="F40" i="2"/>
  <c r="K40" i="2" s="1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 s="1"/>
  <c r="D48" i="2"/>
  <c r="D47" i="2" s="1"/>
  <c r="D46" i="2" s="1"/>
  <c r="E48" i="2"/>
  <c r="E47" i="2" s="1"/>
  <c r="E46" i="2" s="1"/>
  <c r="F48" i="2"/>
  <c r="K48" i="2" s="1"/>
  <c r="G48" i="2"/>
  <c r="G47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D51" i="2"/>
  <c r="E51" i="2"/>
  <c r="G51" i="2"/>
  <c r="G50" i="2" s="1"/>
  <c r="H51" i="2"/>
  <c r="I51" i="2"/>
  <c r="I50" i="2" s="1"/>
  <c r="J51" i="2"/>
  <c r="F52" i="2"/>
  <c r="K52" i="2" s="1"/>
  <c r="F53" i="2"/>
  <c r="K53" i="2"/>
  <c r="D54" i="2"/>
  <c r="E54" i="2"/>
  <c r="G54" i="2"/>
  <c r="F54" i="2" s="1"/>
  <c r="K54" i="2" s="1"/>
  <c r="H54" i="2"/>
  <c r="I54" i="2"/>
  <c r="J54" i="2"/>
  <c r="F55" i="2"/>
  <c r="K55" i="2" s="1"/>
  <c r="D57" i="2"/>
  <c r="D56" i="2" s="1"/>
  <c r="E57" i="2"/>
  <c r="E56" i="2" s="1"/>
  <c r="F57" i="2"/>
  <c r="K57" i="2" s="1"/>
  <c r="G57" i="2"/>
  <c r="G56" i="2" s="1"/>
  <c r="H57" i="2"/>
  <c r="H56" i="2" s="1"/>
  <c r="I57" i="2"/>
  <c r="I56" i="2" s="1"/>
  <c r="J57" i="2"/>
  <c r="J56" i="2" s="1"/>
  <c r="F58" i="2"/>
  <c r="K58" i="2"/>
  <c r="F59" i="2"/>
  <c r="K59" i="2" s="1"/>
  <c r="D60" i="2"/>
  <c r="E60" i="2"/>
  <c r="F60" i="2"/>
  <c r="K60" i="2" s="1"/>
  <c r="G60" i="2"/>
  <c r="H60" i="2"/>
  <c r="I60" i="2"/>
  <c r="J60" i="2"/>
  <c r="F61" i="2"/>
  <c r="K61" i="2"/>
  <c r="D62" i="2"/>
  <c r="E62" i="2"/>
  <c r="G62" i="2"/>
  <c r="F62" i="2" s="1"/>
  <c r="K62" i="2" s="1"/>
  <c r="H62" i="2"/>
  <c r="I62" i="2"/>
  <c r="J62" i="2"/>
  <c r="F63" i="2"/>
  <c r="K63" i="2" s="1"/>
  <c r="D66" i="2"/>
  <c r="D65" i="2" s="1"/>
  <c r="D64" i="2" s="1"/>
  <c r="E66" i="2"/>
  <c r="E65" i="2" s="1"/>
  <c r="E64" i="2" s="1"/>
  <c r="F66" i="2"/>
  <c r="K66" i="2" s="1"/>
  <c r="G66" i="2"/>
  <c r="G65" i="2" s="1"/>
  <c r="H66" i="2"/>
  <c r="H65" i="2" s="1"/>
  <c r="H64" i="2" s="1"/>
  <c r="I66" i="2"/>
  <c r="I65" i="2" s="1"/>
  <c r="I64" i="2" s="1"/>
  <c r="J66" i="2"/>
  <c r="J65" i="2" s="1"/>
  <c r="J64" i="2" s="1"/>
  <c r="F67" i="2"/>
  <c r="K67" i="2"/>
  <c r="F68" i="2"/>
  <c r="K68" i="2" s="1"/>
  <c r="F69" i="2"/>
  <c r="K69" i="2"/>
  <c r="D70" i="2"/>
  <c r="E70" i="2"/>
  <c r="G70" i="2"/>
  <c r="F70" i="2" s="1"/>
  <c r="K70" i="2" s="1"/>
  <c r="H70" i="2"/>
  <c r="I70" i="2"/>
  <c r="J70" i="2"/>
  <c r="F71" i="2"/>
  <c r="K71" i="2" s="1"/>
  <c r="D17" i="1"/>
  <c r="D16" i="1" s="1"/>
  <c r="D15" i="1" s="1"/>
  <c r="E17" i="1"/>
  <c r="E16" i="1" s="1"/>
  <c r="E15" i="1" s="1"/>
  <c r="G17" i="1"/>
  <c r="F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H19" i="1"/>
  <c r="I19" i="1"/>
  <c r="J19" i="1"/>
  <c r="K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G34" i="1"/>
  <c r="F34" i="1" s="1"/>
  <c r="K34" i="1" s="1"/>
  <c r="H34" i="1"/>
  <c r="H33" i="1" s="1"/>
  <c r="I34" i="1"/>
  <c r="J34" i="1"/>
  <c r="F35" i="1"/>
  <c r="K35" i="1"/>
  <c r="F36" i="1"/>
  <c r="K36" i="1"/>
  <c r="F37" i="1"/>
  <c r="K37" i="1"/>
  <c r="D39" i="1"/>
  <c r="D38" i="1" s="1"/>
  <c r="E39" i="1"/>
  <c r="E38" i="1" s="1"/>
  <c r="E33" i="1" s="1"/>
  <c r="G39" i="1"/>
  <c r="F39" i="1" s="1"/>
  <c r="H39" i="1"/>
  <c r="H38" i="1" s="1"/>
  <c r="I39" i="1"/>
  <c r="I38" i="1" s="1"/>
  <c r="I33" i="1" s="1"/>
  <c r="J39" i="1"/>
  <c r="J38" i="1" s="1"/>
  <c r="K39" i="1"/>
  <c r="F40" i="1"/>
  <c r="K40" i="1"/>
  <c r="F41" i="1"/>
  <c r="K41" i="1"/>
  <c r="F42" i="1"/>
  <c r="K42" i="1"/>
  <c r="E43" i="1"/>
  <c r="I43" i="1"/>
  <c r="D44" i="1"/>
  <c r="D43" i="1" s="1"/>
  <c r="E44" i="1"/>
  <c r="G44" i="1"/>
  <c r="F44" i="1" s="1"/>
  <c r="K44" i="1" s="1"/>
  <c r="H44" i="1"/>
  <c r="H43" i="1" s="1"/>
  <c r="I44" i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H49" i="1"/>
  <c r="H48" i="1" s="1"/>
  <c r="H47" i="1" s="1"/>
  <c r="I49" i="1"/>
  <c r="I48" i="1" s="1"/>
  <c r="I47" i="1" s="1"/>
  <c r="J49" i="1"/>
  <c r="J48" i="1" s="1"/>
  <c r="J47" i="1" s="1"/>
  <c r="K49" i="1"/>
  <c r="F50" i="1"/>
  <c r="K50" i="1"/>
  <c r="D52" i="1"/>
  <c r="E52" i="1"/>
  <c r="E51" i="1" s="1"/>
  <c r="G52" i="1"/>
  <c r="F52" i="1" s="1"/>
  <c r="K52" i="1" s="1"/>
  <c r="H52" i="1"/>
  <c r="I52" i="1"/>
  <c r="I51" i="1" s="1"/>
  <c r="J52" i="1"/>
  <c r="F53" i="1"/>
  <c r="K53" i="1"/>
  <c r="F54" i="1"/>
  <c r="K54" i="1"/>
  <c r="D55" i="1"/>
  <c r="E55" i="1"/>
  <c r="G55" i="1"/>
  <c r="F55" i="1" s="1"/>
  <c r="H55" i="1"/>
  <c r="I55" i="1"/>
  <c r="J55" i="1"/>
  <c r="F56" i="1"/>
  <c r="K56" i="1"/>
  <c r="D58" i="1"/>
  <c r="D57" i="1" s="1"/>
  <c r="E58" i="1"/>
  <c r="E57" i="1" s="1"/>
  <c r="G58" i="1"/>
  <c r="F58" i="1" s="1"/>
  <c r="H58" i="1"/>
  <c r="H57" i="1" s="1"/>
  <c r="I58" i="1"/>
  <c r="I57" i="1" s="1"/>
  <c r="J58" i="1"/>
  <c r="J57" i="1" s="1"/>
  <c r="K58" i="1"/>
  <c r="F59" i="1"/>
  <c r="K59" i="1"/>
  <c r="F60" i="1"/>
  <c r="K60" i="1"/>
  <c r="D61" i="1"/>
  <c r="E61" i="1"/>
  <c r="G61" i="1"/>
  <c r="F61" i="1" s="1"/>
  <c r="H61" i="1"/>
  <c r="I61" i="1"/>
  <c r="J61" i="1"/>
  <c r="K61" i="1"/>
  <c r="F62" i="1"/>
  <c r="K62" i="1"/>
  <c r="F63" i="1"/>
  <c r="K63" i="1"/>
  <c r="F64" i="1"/>
  <c r="K64" i="1"/>
  <c r="I65" i="1"/>
  <c r="D66" i="1"/>
  <c r="D65" i="1" s="1"/>
  <c r="E66" i="1"/>
  <c r="E65" i="1" s="1"/>
  <c r="G66" i="1"/>
  <c r="F66" i="1" s="1"/>
  <c r="H66" i="1"/>
  <c r="H65" i="1" s="1"/>
  <c r="I66" i="1"/>
  <c r="J66" i="1"/>
  <c r="J65" i="1" s="1"/>
  <c r="F67" i="1"/>
  <c r="K67" i="1"/>
  <c r="D70" i="1"/>
  <c r="D69" i="1" s="1"/>
  <c r="D68" i="1" s="1"/>
  <c r="E70" i="1"/>
  <c r="G70" i="1"/>
  <c r="F70" i="1" s="1"/>
  <c r="H70" i="1"/>
  <c r="H69" i="1" s="1"/>
  <c r="H68" i="1" s="1"/>
  <c r="I70" i="1"/>
  <c r="I69" i="1" s="1"/>
  <c r="I68" i="1" s="1"/>
  <c r="J70" i="1"/>
  <c r="J69" i="1" s="1"/>
  <c r="J68" i="1" s="1"/>
  <c r="K70" i="1"/>
  <c r="F71" i="1"/>
  <c r="K71" i="1"/>
  <c r="F72" i="1"/>
  <c r="K72" i="1"/>
  <c r="F73" i="1"/>
  <c r="K73" i="1"/>
  <c r="F74" i="1"/>
  <c r="K74" i="1"/>
  <c r="F75" i="1"/>
  <c r="K75" i="1"/>
  <c r="D76" i="1"/>
  <c r="E76" i="1"/>
  <c r="G76" i="1"/>
  <c r="F76" i="1" s="1"/>
  <c r="K76" i="1" s="1"/>
  <c r="H76" i="1"/>
  <c r="I76" i="1"/>
  <c r="J76" i="1"/>
  <c r="F77" i="1"/>
  <c r="K77" i="1"/>
  <c r="F78" i="1"/>
  <c r="K78" i="1"/>
  <c r="E79" i="1"/>
  <c r="I79" i="1"/>
  <c r="D80" i="1"/>
  <c r="D79" i="1" s="1"/>
  <c r="E80" i="1"/>
  <c r="G80" i="1"/>
  <c r="F80" i="1" s="1"/>
  <c r="K80" i="1" s="1"/>
  <c r="H80" i="1"/>
  <c r="H79" i="1" s="1"/>
  <c r="I80" i="1"/>
  <c r="J80" i="1"/>
  <c r="J79" i="1" s="1"/>
  <c r="F81" i="1"/>
  <c r="K81" i="1"/>
  <c r="F82" i="1"/>
  <c r="K82" i="1"/>
  <c r="H11" i="3" l="1"/>
  <c r="J11" i="3"/>
  <c r="E11" i="3"/>
  <c r="I11" i="3"/>
  <c r="D11" i="3"/>
  <c r="G21" i="3"/>
  <c r="G14" i="3"/>
  <c r="G27" i="3"/>
  <c r="F27" i="3" s="1"/>
  <c r="K27" i="3" s="1"/>
  <c r="G17" i="3"/>
  <c r="F17" i="3" s="1"/>
  <c r="K17" i="3" s="1"/>
  <c r="H13" i="2"/>
  <c r="F65" i="2"/>
  <c r="K65" i="2" s="1"/>
  <c r="G64" i="2"/>
  <c r="F64" i="2" s="1"/>
  <c r="K64" i="2" s="1"/>
  <c r="J50" i="2"/>
  <c r="J45" i="2" s="1"/>
  <c r="E50" i="2"/>
  <c r="E45" i="2" s="1"/>
  <c r="H32" i="2"/>
  <c r="G14" i="2"/>
  <c r="F15" i="2"/>
  <c r="K15" i="2" s="1"/>
  <c r="F47" i="2"/>
  <c r="K47" i="2" s="1"/>
  <c r="G46" i="2"/>
  <c r="D50" i="2"/>
  <c r="I45" i="2"/>
  <c r="J13" i="2"/>
  <c r="E13" i="2"/>
  <c r="F56" i="2"/>
  <c r="K56" i="2" s="1"/>
  <c r="H50" i="2"/>
  <c r="F50" i="2" s="1"/>
  <c r="K50" i="2" s="1"/>
  <c r="H45" i="2"/>
  <c r="D45" i="2"/>
  <c r="F37" i="2"/>
  <c r="K37" i="2" s="1"/>
  <c r="J32" i="2"/>
  <c r="E32" i="2"/>
  <c r="G22" i="2"/>
  <c r="F22" i="2" s="1"/>
  <c r="K22" i="2" s="1"/>
  <c r="F23" i="2"/>
  <c r="K23" i="2" s="1"/>
  <c r="I13" i="2"/>
  <c r="I12" i="2" s="1"/>
  <c r="I11" i="2" s="1"/>
  <c r="D13" i="2"/>
  <c r="G42" i="2"/>
  <c r="F42" i="2" s="1"/>
  <c r="K42" i="2" s="1"/>
  <c r="G32" i="2"/>
  <c r="F32" i="2" s="1"/>
  <c r="K32" i="2" s="1"/>
  <c r="F51" i="2"/>
  <c r="K51" i="2" s="1"/>
  <c r="F24" i="2"/>
  <c r="K24" i="2" s="1"/>
  <c r="F16" i="2"/>
  <c r="K16" i="2" s="1"/>
  <c r="G57" i="1"/>
  <c r="F57" i="1" s="1"/>
  <c r="K57" i="1" s="1"/>
  <c r="E46" i="1"/>
  <c r="G38" i="1"/>
  <c r="F38" i="1" s="1"/>
  <c r="K38" i="1" s="1"/>
  <c r="D33" i="1"/>
  <c r="K25" i="1"/>
  <c r="H14" i="1"/>
  <c r="J51" i="1"/>
  <c r="J46" i="1" s="1"/>
  <c r="I46" i="1"/>
  <c r="K17" i="1"/>
  <c r="G69" i="1"/>
  <c r="K66" i="1"/>
  <c r="K55" i="1"/>
  <c r="D51" i="1"/>
  <c r="D46" i="1" s="1"/>
  <c r="E14" i="1"/>
  <c r="E13" i="1" s="1"/>
  <c r="E69" i="1"/>
  <c r="E68" i="1" s="1"/>
  <c r="H51" i="1"/>
  <c r="H46" i="1" s="1"/>
  <c r="G48" i="1"/>
  <c r="J33" i="1"/>
  <c r="J14" i="1" s="1"/>
  <c r="J13" i="1" s="1"/>
  <c r="I14" i="1"/>
  <c r="I13" i="1" s="1"/>
  <c r="D14" i="1"/>
  <c r="G65" i="1"/>
  <c r="F65" i="1" s="1"/>
  <c r="K65" i="1" s="1"/>
  <c r="G51" i="1"/>
  <c r="F51" i="1" s="1"/>
  <c r="K51" i="1" s="1"/>
  <c r="G43" i="1"/>
  <c r="F43" i="1" s="1"/>
  <c r="K43" i="1" s="1"/>
  <c r="G33" i="1"/>
  <c r="F33" i="1" s="1"/>
  <c r="K33" i="1" s="1"/>
  <c r="G24" i="1"/>
  <c r="G16" i="1"/>
  <c r="G79" i="1"/>
  <c r="F79" i="1" s="1"/>
  <c r="K79" i="1" s="1"/>
  <c r="F14" i="3" l="1"/>
  <c r="K14" i="3" s="1"/>
  <c r="G13" i="3"/>
  <c r="F21" i="3"/>
  <c r="K21" i="3" s="1"/>
  <c r="G20" i="3"/>
  <c r="F20" i="3" s="1"/>
  <c r="K20" i="3" s="1"/>
  <c r="D12" i="2"/>
  <c r="D11" i="2" s="1"/>
  <c r="F46" i="2"/>
  <c r="K46" i="2" s="1"/>
  <c r="G45" i="2"/>
  <c r="F45" i="2" s="1"/>
  <c r="K45" i="2" s="1"/>
  <c r="G13" i="2"/>
  <c r="F14" i="2"/>
  <c r="K14" i="2" s="1"/>
  <c r="E12" i="2"/>
  <c r="E11" i="2" s="1"/>
  <c r="J12" i="2"/>
  <c r="J11" i="2" s="1"/>
  <c r="H12" i="2"/>
  <c r="H11" i="2" s="1"/>
  <c r="J11" i="1"/>
  <c r="J12" i="1"/>
  <c r="D13" i="1"/>
  <c r="F69" i="1"/>
  <c r="K69" i="1" s="1"/>
  <c r="G68" i="1"/>
  <c r="F68" i="1" s="1"/>
  <c r="K68" i="1" s="1"/>
  <c r="I11" i="1"/>
  <c r="I12" i="1"/>
  <c r="H13" i="1"/>
  <c r="F16" i="1"/>
  <c r="K16" i="1" s="1"/>
  <c r="G15" i="1"/>
  <c r="E11" i="1"/>
  <c r="E12" i="1"/>
  <c r="F24" i="1"/>
  <c r="K24" i="1" s="1"/>
  <c r="G23" i="1"/>
  <c r="F23" i="1" s="1"/>
  <c r="K23" i="1" s="1"/>
  <c r="F48" i="1"/>
  <c r="K48" i="1" s="1"/>
  <c r="G47" i="1"/>
  <c r="G12" i="3" l="1"/>
  <c r="F13" i="3"/>
  <c r="K13" i="3" s="1"/>
  <c r="G12" i="2"/>
  <c r="F13" i="2"/>
  <c r="K13" i="2" s="1"/>
  <c r="F47" i="1"/>
  <c r="K47" i="1" s="1"/>
  <c r="G46" i="1"/>
  <c r="F46" i="1" s="1"/>
  <c r="K46" i="1" s="1"/>
  <c r="H11" i="1"/>
  <c r="H12" i="1"/>
  <c r="D11" i="1"/>
  <c r="D12" i="1"/>
  <c r="F15" i="1"/>
  <c r="K15" i="1" s="1"/>
  <c r="G14" i="1"/>
  <c r="F12" i="3" l="1"/>
  <c r="K12" i="3" s="1"/>
  <c r="G11" i="3"/>
  <c r="F11" i="3" s="1"/>
  <c r="K11" i="3" s="1"/>
  <c r="F12" i="2"/>
  <c r="K12" i="2" s="1"/>
  <c r="G11" i="2"/>
  <c r="F11" i="2" s="1"/>
  <c r="K11" i="2" s="1"/>
  <c r="F14" i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<sst xmlns="http://schemas.openxmlformats.org/spreadsheetml/2006/main" count="534" uniqueCount="279">
  <si>
    <t>CENTRALIZAT</t>
  </si>
  <si>
    <t xml:space="preserve"> Anexa 12</t>
  </si>
  <si>
    <t>Cont de executie - Venituri - Bugetul local</t>
  </si>
  <si>
    <t>Trimestrul: 4,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</si>
  <si>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</si>
  <si>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</si>
  <si>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</si>
  <si>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</si>
  <si>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</si>
  <si>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</si>
  <si>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</si>
  <si>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</si>
  <si>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</si>
  <si>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</si>
  <si>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</si>
  <si>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</si>
  <si>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</si>
  <si>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</si>
  <si>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</si>
  <si>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</si>
  <si>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</si>
  <si>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</si>
  <si>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</si>
  <si>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</si>
  <si>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</si>
  <si>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</si>
  <si>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</si>
  <si>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</si>
  <si>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</si>
  <si>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</si>
  <si>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</si>
  <si>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</si>
  <si>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</si>
  <si>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</si>
  <si>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</si>
  <si>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</si>
  <si>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</si>
  <si>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</si>
  <si>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</si>
  <si>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</si>
  <si>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</si>
  <si>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</si>
  <si>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</si>
  <si>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</si>
  <si>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</si>
  <si>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</si>
  <si>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</si>
  <si>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</si>
  <si>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</si>
  <si>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</si>
  <si>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</si>
  <si>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</si>
  <si>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</si>
  <si>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</si>
  <si>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</si>
  <si>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</si>
  <si>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</si>
  <si>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</si>
  <si>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</si>
  <si>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</si>
  <si>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</si>
  <si>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</si>
  <si>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</si>
  <si>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</si>
  <si>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</si>
  <si>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</si>
  <si>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</si>
  <si>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</si>
  <si>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</si>
  <si>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</si>
  <si>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</si>
  <si>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</si>
  <si>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</si>
  <si>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</si>
  <si>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</si>
  <si>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</si>
  <si>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</si>
  <si>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</si>
  <si>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</si>
  <si>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</si>
  <si>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</si>
  <si>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</si>
  <si>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</si>
  <si>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</si>
  <si>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</si>
  <si>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</si>
  <si>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</si>
  <si>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</si>
  <si>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</si>
  <si>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</si>
  <si>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</si>
  <si>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</si>
  <si>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</si>
  <si>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</si>
  <si>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</si>
  <si>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</si>
  <si>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</si>
  <si>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</si>
  <si>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</si>
  <si>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</si>
  <si>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</si>
  <si>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</si>
  <si>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</si>
  <si>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</si>
  <si>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</si>
  <si>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</si>
  <si>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</si>
  <si>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</si>
  <si>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</si>
  <si>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</si>
  <si>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</si>
  <si>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</si>
  <si>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</si>
  <si>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</si>
  <si>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</si>
  <si>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</si>
  <si>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</si>
  <si>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</si>
  <si>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</si>
  <si>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</si>
  <si>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</si>
  <si>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</si>
  <si>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</si>
  <si>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</si>
  <si>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</si>
  <si>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</si>
  <si>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</si>
  <si>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</si>
  <si>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</si>
  <si>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</si>
  <si>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</si>
  <si>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</si>
  <si>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</si>
  <si>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</si>
  <si>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</si>
  <si>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</si>
  <si>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</si>
  <si>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</si>
  <si>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</si>
  <si>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</si>
  <si>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</si>
  <si>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</si>
  <si>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</si>
  <si>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</si>
  <si>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</si>
  <si>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</si>
  <si>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</si>
  <si>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</si>
  <si>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80</t>
  </si>
  <si>
    <t>Alte venituri din prestari de servicii si alte activitati</t>
  </si>
  <si>
    <t>33.02.50</t>
  </si>
  <si>
    <t>81</t>
  </si>
  <si>
    <t>Venituri din taxe administrative, eliberari permise (cod 34.02.02+34.02.50)</t>
  </si>
  <si>
    <t>34.02</t>
  </si>
  <si>
    <t>82</t>
  </si>
  <si>
    <t>Taxe extrajudiciare de timbru</t>
  </si>
  <si>
    <t>34.02.02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</si>
  <si>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</si>
  <si>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</si>
  <si>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</si>
  <si>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</si>
  <si>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</si>
  <si>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</si>
  <si>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</si>
  <si>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</si>
  <si>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</si>
  <si>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90</t>
  </si>
  <si>
    <t>Alte amenzi, penalitati si confiscari</t>
  </si>
  <si>
    <t>35.02.50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</si>
  <si>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</si>
  <si>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</si>
  <si>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</si>
  <si>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</si>
  <si>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</si>
  <si>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</si>
  <si>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</si>
  <si>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</si>
  <si>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</si>
  <si>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</si>
  <si>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</si>
  <si>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</si>
  <si>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</si>
  <si>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</si>
  <si>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</si>
  <si>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</si>
  <si>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</si>
  <si>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</si>
  <si>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128</t>
  </si>
  <si>
    <t>Sume primite in cadrul mecanismului decontarii cererilor de plata</t>
  </si>
  <si>
    <t>40.02.16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</si>
  <si>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</si>
  <si>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</si>
  <si>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</si>
  <si>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</si>
  <si>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</si>
  <si>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</si>
  <si>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</si>
  <si>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</si>
  <si>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</si>
  <si>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168</t>
  </si>
  <si>
    <t>Subventii primite din Fondul de Interventie</t>
  </si>
  <si>
    <t>42.02.28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</si>
  <si>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</si>
  <si>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</si>
  <si>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</si>
  <si>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</si>
  <si>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</si>
  <si>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</si>
  <si>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</si>
  <si>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</si>
  <si>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</si>
  <si>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199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</si>
  <si>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</si>
  <si>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</si>
  <si>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211</t>
  </si>
  <si>
    <t>Subventii de la alte administratii (cod. 43.02.01+43.02.04+43.02.07+43.02.08+43.02.20+43.02.21)</t>
  </si>
  <si>
    <t>43.02</t>
  </si>
  <si>
    <t>221</t>
  </si>
  <si>
    <t>Sume alocate din bugetul AFIR, pentru sustinerea proiectelor din PNDR 2014-2020</t>
  </si>
  <si>
    <t>43.02.31</t>
  </si>
  <si>
    <t>222</t>
  </si>
  <si>
    <t>Sume alocate din bugetul ANCPI pentru finanţarea lucrărilor de înregistrare sistematică din cadrul Programului naţional de cadastru şi carte funciară</t>
  </si>
  <si>
    <t>43.02.34</t>
  </si>
  <si>
    <t>304</t>
  </si>
  <si>
    <t>Sume primite de la UE/alti donatori in contul platilor efectuate si prefinantari aferente cadrului financiar 2014-2020</t>
  </si>
  <si>
    <t>48.02</t>
  </si>
  <si>
    <t>309</t>
  </si>
  <si>
    <t>Fondul Social European (FSE)</t>
  </si>
  <si>
    <t>48.02.02</t>
  </si>
  <si>
    <t>310</t>
  </si>
  <si>
    <t xml:space="preserve">  Sume primite in contul platilor efectuate in anul curent</t>
  </si>
  <si>
    <t>48.02.02.01</t>
  </si>
  <si>
    <t>312</t>
  </si>
  <si>
    <t xml:space="preserve">  Prefinantare</t>
  </si>
  <si>
    <t>48.02.02.03</t>
  </si>
  <si>
    <t>ORDONATOR DE CREDITE,</t>
  </si>
  <si>
    <t>CERBU LOREDANA ELENA</t>
  </si>
  <si>
    <t>.</t>
  </si>
  <si>
    <t>CONTABIL SEF,</t>
  </si>
  <si>
    <t>PARASCHIV ALINA VIOLETA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</si>
  <si>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</si>
  <si>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</si>
  <si>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</si>
  <si>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</si>
  <si>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</si>
  <si>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</si>
  <si>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</si>
  <si>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</si>
  <si>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</si>
  <si>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</si>
  <si>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</si>
  <si>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</si>
  <si>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67</t>
  </si>
  <si>
    <t>68</t>
  </si>
  <si>
    <t>78</t>
  </si>
  <si>
    <t>79</t>
  </si>
  <si>
    <t>83</t>
  </si>
  <si>
    <t>88</t>
  </si>
  <si>
    <t>89</t>
  </si>
  <si>
    <t>93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</si>
  <si>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</si>
  <si>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</si>
  <si>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</si>
  <si>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</si>
  <si>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</si>
  <si>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</si>
  <si>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</si>
  <si>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118</t>
  </si>
  <si>
    <t>125</t>
  </si>
  <si>
    <t>145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</si>
  <si>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</si>
  <si>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</si>
  <si>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</si>
  <si>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</si>
  <si>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</si>
  <si>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</si>
  <si>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167</t>
  </si>
  <si>
    <t>173</t>
  </si>
  <si>
    <t>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</si>
</sst>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12E7-E3F8-421F-B636-A57B02D75BCA}">
  <dimension ref="A1:T16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D13+D65+D68+D79</f>
        <v>5131837</v>
      </c>
      <c r="E11" s="11">
        <f>E13+E65+E68+E79</f>
        <v>7409380</v>
      </c>
      <c r="F11" s="11">
        <f>G11+H11</f>
        <v>7590938</v>
      </c>
      <c r="G11" s="11">
        <f>G13+G65+G68+G79</f>
        <v>563716</v>
      </c>
      <c r="H11" s="11">
        <f>H13+H65+H68+H79</f>
        <v>7027222</v>
      </c>
      <c r="I11" s="11">
        <f>I13+I65+I68+I79</f>
        <v>7110964</v>
      </c>
      <c r="J11" s="11">
        <f>J13+J65+J68+J79</f>
        <v>1851</v>
      </c>
      <c r="K11" s="11">
        <f>F11-I11-J11</f>
        <v>478123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1540487</v>
      </c>
      <c r="E12" s="11">
        <f>E13-E34</f>
        <v>1971490</v>
      </c>
      <c r="F12" s="11">
        <f>G12+H12</f>
        <v>2315463</v>
      </c>
      <c r="G12" s="11">
        <f>G13-G34</f>
        <v>563716</v>
      </c>
      <c r="H12" s="11">
        <f>H13-H34</f>
        <v>1751747</v>
      </c>
      <c r="I12" s="11">
        <f>I13-I34</f>
        <v>1835489</v>
      </c>
      <c r="J12" s="11">
        <f>J13-J34</f>
        <v>1851</v>
      </c>
      <c r="K12" s="11">
        <f>F12-I12-J12</f>
        <v>478123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4330487</v>
      </c>
      <c r="E13" s="11">
        <f>E14+E46</f>
        <v>5747630</v>
      </c>
      <c r="F13" s="11">
        <f>G13+H13</f>
        <v>6089303</v>
      </c>
      <c r="G13" s="11">
        <f>G14+G46</f>
        <v>563716</v>
      </c>
      <c r="H13" s="11">
        <f>H14+H46</f>
        <v>5525587</v>
      </c>
      <c r="I13" s="11">
        <f>I14+I46</f>
        <v>5609329</v>
      </c>
      <c r="J13" s="11">
        <f>J14+J46</f>
        <v>1851</v>
      </c>
      <c r="K13" s="11">
        <f>F13-I13-J13</f>
        <v>478123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3936939</v>
      </c>
      <c r="E14" s="11">
        <f>E15+E23+E33+E43</f>
        <v>5354082</v>
      </c>
      <c r="F14" s="11">
        <f>G14+H14</f>
        <v>5525598</v>
      </c>
      <c r="G14" s="11">
        <f>G15+G23+G33+G43</f>
        <v>287175</v>
      </c>
      <c r="H14" s="11">
        <f>H15+H23+H33+H43</f>
        <v>5238423</v>
      </c>
      <c r="I14" s="11">
        <f>I15+I23+I33+I43</f>
        <v>5226232</v>
      </c>
      <c r="J14" s="11">
        <f>J15+J23+J33+J43</f>
        <v>0</v>
      </c>
      <c r="K14" s="11">
        <f>F14-I14-J14</f>
        <v>299366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568000</v>
      </c>
      <c r="E15" s="11">
        <f>+E16</f>
        <v>999000</v>
      </c>
      <c r="F15" s="11">
        <f>G15+H15</f>
        <v>1083731</v>
      </c>
      <c r="G15" s="11">
        <f>+G16</f>
        <v>0</v>
      </c>
      <c r="H15" s="11">
        <f>+H16</f>
        <v>1083731</v>
      </c>
      <c r="I15" s="11">
        <f>+I16</f>
        <v>1083731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568000</v>
      </c>
      <c r="E16" s="11">
        <f>E17+E19</f>
        <v>999000</v>
      </c>
      <c r="F16" s="11">
        <f>G16+H16</f>
        <v>1083731</v>
      </c>
      <c r="G16" s="11">
        <f>G17+G19</f>
        <v>0</v>
      </c>
      <c r="H16" s="11">
        <f>H17+H19</f>
        <v>1083731</v>
      </c>
      <c r="I16" s="11">
        <f>I17+I19</f>
        <v>1083731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6000</v>
      </c>
      <c r="E17" s="11">
        <f>+E18</f>
        <v>6000</v>
      </c>
      <c r="F17" s="11">
        <f>G17+H17</f>
        <v>3280</v>
      </c>
      <c r="G17" s="11">
        <f>+G18</f>
        <v>0</v>
      </c>
      <c r="H17" s="11">
        <f>+H18</f>
        <v>3280</v>
      </c>
      <c r="I17" s="11">
        <f>+I18</f>
        <v>3280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6000</v>
      </c>
      <c r="E18" s="11">
        <v>6000</v>
      </c>
      <c r="F18" s="11">
        <f>G18+H18</f>
        <v>3280</v>
      </c>
      <c r="G18" s="11">
        <v>0</v>
      </c>
      <c r="H18" s="11">
        <v>3280</v>
      </c>
      <c r="I18" s="11">
        <v>3280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562000</v>
      </c>
      <c r="E19" s="11">
        <f>E20+E21+E22</f>
        <v>993000</v>
      </c>
      <c r="F19" s="11">
        <f>G19+H19</f>
        <v>1080451</v>
      </c>
      <c r="G19" s="11">
        <f>G20+G21+G22</f>
        <v>0</v>
      </c>
      <c r="H19" s="11">
        <f>H20+H21+H22</f>
        <v>1080451</v>
      </c>
      <c r="I19" s="11">
        <f>I20+I21+I22</f>
        <v>1080451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191000</v>
      </c>
      <c r="E20" s="11">
        <v>113000</v>
      </c>
      <c r="F20" s="11">
        <f>G20+H20</f>
        <v>153993</v>
      </c>
      <c r="G20" s="11">
        <v>0</v>
      </c>
      <c r="H20" s="11">
        <v>153993</v>
      </c>
      <c r="I20" s="11">
        <v>153993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137000</v>
      </c>
      <c r="E21" s="11">
        <v>146000</v>
      </c>
      <c r="F21" s="11">
        <f>G21+H21</f>
        <v>145220</v>
      </c>
      <c r="G21" s="11">
        <v>0</v>
      </c>
      <c r="H21" s="11">
        <v>145220</v>
      </c>
      <c r="I21" s="11">
        <v>145220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234000</v>
      </c>
      <c r="E22" s="11">
        <v>734000</v>
      </c>
      <c r="F22" s="11">
        <f>G22+H22</f>
        <v>781238</v>
      </c>
      <c r="G22" s="11">
        <v>0</v>
      </c>
      <c r="H22" s="11">
        <v>781238</v>
      </c>
      <c r="I22" s="11">
        <v>781238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406050</v>
      </c>
      <c r="E23" s="11">
        <f>E24</f>
        <v>406050</v>
      </c>
      <c r="F23" s="11">
        <f>G23+H23</f>
        <v>523662</v>
      </c>
      <c r="G23" s="11">
        <f>G24</f>
        <v>264031</v>
      </c>
      <c r="H23" s="11">
        <f>H24</f>
        <v>259631</v>
      </c>
      <c r="I23" s="11">
        <f>I24</f>
        <v>246701</v>
      </c>
      <c r="J23" s="11">
        <f>J24</f>
        <v>0</v>
      </c>
      <c r="K23" s="11">
        <f>F23-I23-J23</f>
        <v>276961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406050</v>
      </c>
      <c r="E24" s="11">
        <f>E25+E28+E32</f>
        <v>406050</v>
      </c>
      <c r="F24" s="11">
        <f>G24+H24</f>
        <v>523662</v>
      </c>
      <c r="G24" s="11">
        <f>G25+G28+G32</f>
        <v>264031</v>
      </c>
      <c r="H24" s="11">
        <f>H25+H28+H32</f>
        <v>259631</v>
      </c>
      <c r="I24" s="11">
        <f>I25+I28+I32</f>
        <v>246701</v>
      </c>
      <c r="J24" s="11">
        <f>J25+J28+J32</f>
        <v>0</v>
      </c>
      <c r="K24" s="11">
        <f>F24-I24-J24</f>
        <v>276961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80000</v>
      </c>
      <c r="E25" s="11">
        <f>E26+E27</f>
        <v>80000</v>
      </c>
      <c r="F25" s="11">
        <f>G25+H25</f>
        <v>93763</v>
      </c>
      <c r="G25" s="11">
        <f>G26+G27</f>
        <v>38332</v>
      </c>
      <c r="H25" s="11">
        <f>H26+H27</f>
        <v>55431</v>
      </c>
      <c r="I25" s="11">
        <f>I26+I27</f>
        <v>48746</v>
      </c>
      <c r="J25" s="11">
        <f>J26+J27</f>
        <v>0</v>
      </c>
      <c r="K25" s="11">
        <f>F25-I25-J25</f>
        <v>45017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60000</v>
      </c>
      <c r="E26" s="11">
        <v>60000</v>
      </c>
      <c r="F26" s="11">
        <f>G26+H26</f>
        <v>74311</v>
      </c>
      <c r="G26" s="11">
        <v>29844</v>
      </c>
      <c r="H26" s="11">
        <v>44467</v>
      </c>
      <c r="I26" s="11">
        <v>40261</v>
      </c>
      <c r="J26" s="11">
        <v>0</v>
      </c>
      <c r="K26" s="11">
        <f>F26-I26-J26</f>
        <v>34050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20000</v>
      </c>
      <c r="E27" s="11">
        <v>20000</v>
      </c>
      <c r="F27" s="11">
        <f>G27+H27</f>
        <v>19452</v>
      </c>
      <c r="G27" s="11">
        <v>8488</v>
      </c>
      <c r="H27" s="11">
        <v>10964</v>
      </c>
      <c r="I27" s="11">
        <v>8485</v>
      </c>
      <c r="J27" s="11">
        <v>0</v>
      </c>
      <c r="K27" s="11">
        <f>F27-I27-J27</f>
        <v>10967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321150</v>
      </c>
      <c r="E28" s="11">
        <f>E29+E30+E31</f>
        <v>321150</v>
      </c>
      <c r="F28" s="11">
        <f>G28+H28</f>
        <v>425847</v>
      </c>
      <c r="G28" s="11">
        <f>G29+G30+G31</f>
        <v>225699</v>
      </c>
      <c r="H28" s="11">
        <f>H29+H30+H31</f>
        <v>200148</v>
      </c>
      <c r="I28" s="11">
        <f>I29+I30+I31</f>
        <v>193903</v>
      </c>
      <c r="J28" s="11">
        <f>J29+J30+J31</f>
        <v>0</v>
      </c>
      <c r="K28" s="11">
        <f>F28-I28-J28</f>
        <v>231944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87500</v>
      </c>
      <c r="E29" s="11">
        <v>87500</v>
      </c>
      <c r="F29" s="11">
        <f>G29+H29</f>
        <v>116855</v>
      </c>
      <c r="G29" s="11">
        <v>60581</v>
      </c>
      <c r="H29" s="11">
        <v>56274</v>
      </c>
      <c r="I29" s="11">
        <v>58174</v>
      </c>
      <c r="J29" s="11">
        <v>0</v>
      </c>
      <c r="K29" s="11">
        <f>F29-I29-J29</f>
        <v>58681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4000</v>
      </c>
      <c r="E30" s="11">
        <v>4000</v>
      </c>
      <c r="F30" s="11">
        <f>G30+H30</f>
        <v>6208</v>
      </c>
      <c r="G30" s="11">
        <v>2407</v>
      </c>
      <c r="H30" s="11">
        <v>3801</v>
      </c>
      <c r="I30" s="11">
        <v>3324</v>
      </c>
      <c r="J30" s="11">
        <v>0</v>
      </c>
      <c r="K30" s="11">
        <f>F30-I30-J30</f>
        <v>2884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229650</v>
      </c>
      <c r="E31" s="11">
        <v>229650</v>
      </c>
      <c r="F31" s="11">
        <f>G31+H31</f>
        <v>302784</v>
      </c>
      <c r="G31" s="11">
        <v>162711</v>
      </c>
      <c r="H31" s="11">
        <v>140073</v>
      </c>
      <c r="I31" s="11">
        <v>132405</v>
      </c>
      <c r="J31" s="11">
        <v>0</v>
      </c>
      <c r="K31" s="11">
        <f>F31-I31-J31</f>
        <v>170379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4900</v>
      </c>
      <c r="E32" s="11">
        <v>4900</v>
      </c>
      <c r="F32" s="11">
        <f>G32+H32</f>
        <v>4052</v>
      </c>
      <c r="G32" s="11">
        <v>0</v>
      </c>
      <c r="H32" s="11">
        <v>4052</v>
      </c>
      <c r="I32" s="11">
        <v>4052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2894000</v>
      </c>
      <c r="E33" s="11">
        <f>E34+E38</f>
        <v>3880140</v>
      </c>
      <c r="F33" s="11">
        <f>G33+H33</f>
        <v>3903515</v>
      </c>
      <c r="G33" s="11">
        <f>G34+G38</f>
        <v>21165</v>
      </c>
      <c r="H33" s="11">
        <f>H34+H38</f>
        <v>3882350</v>
      </c>
      <c r="I33" s="11">
        <f>I34+I38</f>
        <v>3882936</v>
      </c>
      <c r="J33" s="11">
        <f>J34+J38</f>
        <v>0</v>
      </c>
      <c r="K33" s="11">
        <f>F33-I33-J33</f>
        <v>20579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2790000</v>
      </c>
      <c r="E34" s="11">
        <f>+E35+E36+E37</f>
        <v>3776140</v>
      </c>
      <c r="F34" s="11">
        <f>G34+H34</f>
        <v>3773840</v>
      </c>
      <c r="G34" s="11">
        <f>+G35+G36+G37</f>
        <v>0</v>
      </c>
      <c r="H34" s="11">
        <f>+H35+H36+H37</f>
        <v>3773840</v>
      </c>
      <c r="I34" s="11">
        <f>+I35+I36+I37</f>
        <v>3773840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1608000</v>
      </c>
      <c r="E35" s="11">
        <v>1773000</v>
      </c>
      <c r="F35" s="11">
        <f>G35+H35</f>
        <v>1770700</v>
      </c>
      <c r="G35" s="11">
        <v>0</v>
      </c>
      <c r="H35" s="11">
        <v>1770700</v>
      </c>
      <c r="I35" s="11">
        <v>1770700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10000</v>
      </c>
      <c r="E36" s="11">
        <v>10000</v>
      </c>
      <c r="F36" s="11">
        <f>G36+H36</f>
        <v>10000</v>
      </c>
      <c r="G36" s="11">
        <v>0</v>
      </c>
      <c r="H36" s="11">
        <v>10000</v>
      </c>
      <c r="I36" s="11">
        <v>10000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1172000</v>
      </c>
      <c r="E37" s="11">
        <v>1993140</v>
      </c>
      <c r="F37" s="11">
        <f>G37+H37</f>
        <v>1993140</v>
      </c>
      <c r="G37" s="11">
        <v>0</v>
      </c>
      <c r="H37" s="11">
        <v>1993140</v>
      </c>
      <c r="I37" s="11">
        <v>1993140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104000</v>
      </c>
      <c r="E38" s="11">
        <f>E39+E42</f>
        <v>104000</v>
      </c>
      <c r="F38" s="11">
        <f>G38+H38</f>
        <v>129675</v>
      </c>
      <c r="G38" s="11">
        <f>G39+G42</f>
        <v>21165</v>
      </c>
      <c r="H38" s="11">
        <f>H39+H42</f>
        <v>108510</v>
      </c>
      <c r="I38" s="11">
        <f>I39+I42</f>
        <v>109096</v>
      </c>
      <c r="J38" s="11">
        <f>J39+J42</f>
        <v>0</v>
      </c>
      <c r="K38" s="11">
        <f>F38-I38-J38</f>
        <v>20579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100000</v>
      </c>
      <c r="E39" s="11">
        <f>E40+E41</f>
        <v>100000</v>
      </c>
      <c r="F39" s="11">
        <f>G39+H39</f>
        <v>122610</v>
      </c>
      <c r="G39" s="11">
        <f>G40+G41</f>
        <v>17672</v>
      </c>
      <c r="H39" s="11">
        <f>H40+H41</f>
        <v>104938</v>
      </c>
      <c r="I39" s="11">
        <f>I40+I41</f>
        <v>105964</v>
      </c>
      <c r="J39" s="11">
        <f>J40+J41</f>
        <v>0</v>
      </c>
      <c r="K39" s="11">
        <f>F39-I39-J39</f>
        <v>16646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51000</v>
      </c>
      <c r="E40" s="11">
        <v>51000</v>
      </c>
      <c r="F40" s="11">
        <f>G40+H40</f>
        <v>53000</v>
      </c>
      <c r="G40" s="11">
        <v>17283</v>
      </c>
      <c r="H40" s="11">
        <v>35717</v>
      </c>
      <c r="I40" s="11">
        <v>38314</v>
      </c>
      <c r="J40" s="11">
        <v>0</v>
      </c>
      <c r="K40" s="11">
        <f>F40-I40-J40</f>
        <v>14686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49000</v>
      </c>
      <c r="E41" s="11">
        <v>49000</v>
      </c>
      <c r="F41" s="11">
        <f>G41+H41</f>
        <v>69610</v>
      </c>
      <c r="G41" s="11">
        <v>389</v>
      </c>
      <c r="H41" s="11">
        <v>69221</v>
      </c>
      <c r="I41" s="11">
        <v>67650</v>
      </c>
      <c r="J41" s="11">
        <v>0</v>
      </c>
      <c r="K41" s="11">
        <f>F41-I41-J41</f>
        <v>1960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4000</v>
      </c>
      <c r="E42" s="11">
        <v>4000</v>
      </c>
      <c r="F42" s="11">
        <f>G42+H42</f>
        <v>7065</v>
      </c>
      <c r="G42" s="11">
        <v>3493</v>
      </c>
      <c r="H42" s="11">
        <v>3572</v>
      </c>
      <c r="I42" s="11">
        <v>3132</v>
      </c>
      <c r="J42" s="11">
        <v>0</v>
      </c>
      <c r="K42" s="11">
        <f>F42-I42-J42</f>
        <v>3933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68889</v>
      </c>
      <c r="E43" s="11">
        <f>E44</f>
        <v>68892</v>
      </c>
      <c r="F43" s="11">
        <f>G43+H43</f>
        <v>14690</v>
      </c>
      <c r="G43" s="11">
        <f>G44</f>
        <v>1979</v>
      </c>
      <c r="H43" s="11">
        <f>H44</f>
        <v>12711</v>
      </c>
      <c r="I43" s="11">
        <f>I44</f>
        <v>12864</v>
      </c>
      <c r="J43" s="11">
        <f>J44</f>
        <v>0</v>
      </c>
      <c r="K43" s="11">
        <f>F43-I43-J43</f>
        <v>1826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68889</v>
      </c>
      <c r="E44" s="11">
        <f>E45</f>
        <v>68892</v>
      </c>
      <c r="F44" s="11">
        <f>G44+H44</f>
        <v>14690</v>
      </c>
      <c r="G44" s="11">
        <f>G45</f>
        <v>1979</v>
      </c>
      <c r="H44" s="11">
        <f>H45</f>
        <v>12711</v>
      </c>
      <c r="I44" s="11">
        <f>I45</f>
        <v>12864</v>
      </c>
      <c r="J44" s="11">
        <f>J45</f>
        <v>0</v>
      </c>
      <c r="K44" s="11">
        <f>F44-I44-J44</f>
        <v>1826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68889</v>
      </c>
      <c r="E45" s="11">
        <v>68892</v>
      </c>
      <c r="F45" s="11">
        <f>G45+H45</f>
        <v>14690</v>
      </c>
      <c r="G45" s="11">
        <v>1979</v>
      </c>
      <c r="H45" s="11">
        <v>12711</v>
      </c>
      <c r="I45" s="11">
        <v>12864</v>
      </c>
      <c r="J45" s="11">
        <v>0</v>
      </c>
      <c r="K45" s="11">
        <f>F45-I45-J45</f>
        <v>1826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393548</v>
      </c>
      <c r="E46" s="11">
        <f>E47+E51</f>
        <v>393548</v>
      </c>
      <c r="F46" s="11">
        <f>G46+H46</f>
        <v>563705</v>
      </c>
      <c r="G46" s="11">
        <f>G47+G51</f>
        <v>276541</v>
      </c>
      <c r="H46" s="11">
        <f>H47+H51</f>
        <v>287164</v>
      </c>
      <c r="I46" s="11">
        <f>I47+I51</f>
        <v>383097</v>
      </c>
      <c r="J46" s="11">
        <f>J47+J51</f>
        <v>1851</v>
      </c>
      <c r="K46" s="11">
        <f>F46-I46-J46</f>
        <v>178757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149398</v>
      </c>
      <c r="E47" s="11">
        <f>E48</f>
        <v>149398</v>
      </c>
      <c r="F47" s="11">
        <f>G47+H47</f>
        <v>192931</v>
      </c>
      <c r="G47" s="11">
        <f>G48</f>
        <v>60183</v>
      </c>
      <c r="H47" s="11">
        <f>H48</f>
        <v>132748</v>
      </c>
      <c r="I47" s="11">
        <f>I48</f>
        <v>163583</v>
      </c>
      <c r="J47" s="11">
        <f>J48</f>
        <v>0</v>
      </c>
      <c r="K47" s="11">
        <f>F47-I47-J47</f>
        <v>29348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149398</v>
      </c>
      <c r="E48" s="11">
        <f>+E49</f>
        <v>149398</v>
      </c>
      <c r="F48" s="11">
        <f>G48+H48</f>
        <v>192931</v>
      </c>
      <c r="G48" s="11">
        <f>+G49</f>
        <v>60183</v>
      </c>
      <c r="H48" s="11">
        <f>+H49</f>
        <v>132748</v>
      </c>
      <c r="I48" s="11">
        <f>+I49</f>
        <v>163583</v>
      </c>
      <c r="J48" s="11">
        <f>+J49</f>
        <v>0</v>
      </c>
      <c r="K48" s="11">
        <f>F48-I48-J48</f>
        <v>29348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149398</v>
      </c>
      <c r="E49" s="11">
        <f>+E50</f>
        <v>149398</v>
      </c>
      <c r="F49" s="11">
        <f>G49+H49</f>
        <v>192931</v>
      </c>
      <c r="G49" s="11">
        <f>+G50</f>
        <v>60183</v>
      </c>
      <c r="H49" s="11">
        <f>+H50</f>
        <v>132748</v>
      </c>
      <c r="I49" s="11">
        <f>+I50</f>
        <v>163583</v>
      </c>
      <c r="J49" s="11">
        <f>+J50</f>
        <v>0</v>
      </c>
      <c r="K49" s="11">
        <f>F49-I49-J49</f>
        <v>29348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149398</v>
      </c>
      <c r="E50" s="11">
        <v>149398</v>
      </c>
      <c r="F50" s="11">
        <f>G50+H50</f>
        <v>192931</v>
      </c>
      <c r="G50" s="11">
        <v>60183</v>
      </c>
      <c r="H50" s="11">
        <v>132748</v>
      </c>
      <c r="I50" s="11">
        <v>163583</v>
      </c>
      <c r="J50" s="11">
        <v>0</v>
      </c>
      <c r="K50" s="11">
        <f>F50-I50-J50</f>
        <v>29348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D52+D55+D57+D61</f>
        <v>244150</v>
      </c>
      <c r="E51" s="11">
        <f>E52+E55+E57+E61</f>
        <v>244150</v>
      </c>
      <c r="F51" s="11">
        <f>G51+H51</f>
        <v>370774</v>
      </c>
      <c r="G51" s="11">
        <f>G52+G55+G57+G61</f>
        <v>216358</v>
      </c>
      <c r="H51" s="11">
        <f>H52+H55+H57+H61</f>
        <v>154416</v>
      </c>
      <c r="I51" s="11">
        <f>I52+I55+I57+I61</f>
        <v>219514</v>
      </c>
      <c r="J51" s="11">
        <f>J52+J55+J57+J61</f>
        <v>1851</v>
      </c>
      <c r="K51" s="11">
        <f>F51-I51-J51</f>
        <v>149409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</f>
        <v>75000</v>
      </c>
      <c r="E52" s="11">
        <f>E53+E54</f>
        <v>75000</v>
      </c>
      <c r="F52" s="11">
        <f>G52+H52</f>
        <v>99851</v>
      </c>
      <c r="G52" s="11">
        <f>G53+G54</f>
        <v>21613</v>
      </c>
      <c r="H52" s="11">
        <f>H53+H54</f>
        <v>78238</v>
      </c>
      <c r="I52" s="11">
        <f>I53+I54</f>
        <v>85386</v>
      </c>
      <c r="J52" s="11">
        <f>J53+J54</f>
        <v>0</v>
      </c>
      <c r="K52" s="11">
        <f>F52-I52-J52</f>
        <v>14465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75000</v>
      </c>
      <c r="E53" s="11">
        <v>75000</v>
      </c>
      <c r="F53" s="11">
        <f>G53+H53</f>
        <v>99604</v>
      </c>
      <c r="G53" s="11">
        <v>21613</v>
      </c>
      <c r="H53" s="11">
        <v>77991</v>
      </c>
      <c r="I53" s="11">
        <v>85139</v>
      </c>
      <c r="J53" s="11">
        <v>0</v>
      </c>
      <c r="K53" s="11">
        <f>F53-I53-J53</f>
        <v>14465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247</v>
      </c>
      <c r="G54" s="11">
        <v>0</v>
      </c>
      <c r="H54" s="11">
        <v>247</v>
      </c>
      <c r="I54" s="11">
        <v>247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0</v>
      </c>
      <c r="E55" s="11">
        <f>E56</f>
        <v>0</v>
      </c>
      <c r="F55" s="11">
        <f>G55+H55</f>
        <v>40</v>
      </c>
      <c r="G55" s="11">
        <f>G56</f>
        <v>0</v>
      </c>
      <c r="H55" s="11">
        <f>H56</f>
        <v>40</v>
      </c>
      <c r="I55" s="11">
        <f>I56</f>
        <v>40</v>
      </c>
      <c r="J55" s="11">
        <f>J56</f>
        <v>0</v>
      </c>
      <c r="K55" s="11">
        <f>F55-I55-J55</f>
        <v>0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40</v>
      </c>
      <c r="G56" s="11">
        <v>0</v>
      </c>
      <c r="H56" s="11">
        <v>40</v>
      </c>
      <c r="I56" s="11">
        <v>40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D58+D60</f>
        <v>108050</v>
      </c>
      <c r="E57" s="11">
        <f>E58+E60</f>
        <v>108050</v>
      </c>
      <c r="F57" s="11">
        <f>G57+H57</f>
        <v>184791</v>
      </c>
      <c r="G57" s="11">
        <f>G58+G60</f>
        <v>184757</v>
      </c>
      <c r="H57" s="11">
        <f>H58+H60</f>
        <v>34</v>
      </c>
      <c r="I57" s="11">
        <f>I58+I60</f>
        <v>67922</v>
      </c>
      <c r="J57" s="11">
        <f>J58+J60</f>
        <v>1851</v>
      </c>
      <c r="K57" s="11">
        <f>F57-I57-J57</f>
        <v>115018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108050</v>
      </c>
      <c r="E58" s="11">
        <f>E59</f>
        <v>108050</v>
      </c>
      <c r="F58" s="11">
        <f>G58+H58</f>
        <v>184757</v>
      </c>
      <c r="G58" s="11">
        <f>G59</f>
        <v>184757</v>
      </c>
      <c r="H58" s="11">
        <f>H59</f>
        <v>0</v>
      </c>
      <c r="I58" s="11">
        <f>I59</f>
        <v>67888</v>
      </c>
      <c r="J58" s="11">
        <f>J59</f>
        <v>1851</v>
      </c>
      <c r="K58" s="11">
        <f>F58-I58-J58</f>
        <v>115018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v>108050</v>
      </c>
      <c r="E59" s="11">
        <v>108050</v>
      </c>
      <c r="F59" s="11">
        <f>G59+H59</f>
        <v>184757</v>
      </c>
      <c r="G59" s="11">
        <v>184757</v>
      </c>
      <c r="H59" s="11">
        <v>0</v>
      </c>
      <c r="I59" s="11">
        <v>67888</v>
      </c>
      <c r="J59" s="11">
        <v>1851</v>
      </c>
      <c r="K59" s="11">
        <f>F59-I59-J59</f>
        <v>115018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0</v>
      </c>
      <c r="E60" s="11">
        <v>0</v>
      </c>
      <c r="F60" s="11">
        <f>G60+H60</f>
        <v>34</v>
      </c>
      <c r="G60" s="11">
        <v>0</v>
      </c>
      <c r="H60" s="11">
        <v>34</v>
      </c>
      <c r="I60" s="11">
        <v>34</v>
      </c>
      <c r="J60" s="11">
        <v>0</v>
      </c>
      <c r="K60" s="11">
        <f>F60-I60-J60</f>
        <v>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f>+D62</f>
        <v>61100</v>
      </c>
      <c r="E61" s="11">
        <f>+E62</f>
        <v>61100</v>
      </c>
      <c r="F61" s="11">
        <f>G61+H61</f>
        <v>86092</v>
      </c>
      <c r="G61" s="11">
        <f>+G62</f>
        <v>9988</v>
      </c>
      <c r="H61" s="11">
        <f>+H62</f>
        <v>76104</v>
      </c>
      <c r="I61" s="11">
        <f>+I62</f>
        <v>66166</v>
      </c>
      <c r="J61" s="11">
        <f>+J62</f>
        <v>0</v>
      </c>
      <c r="K61" s="11">
        <f>F61-I61-J61</f>
        <v>19926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61100</v>
      </c>
      <c r="E62" s="11">
        <v>61100</v>
      </c>
      <c r="F62" s="11">
        <f>G62+H62</f>
        <v>86092</v>
      </c>
      <c r="G62" s="11">
        <v>9988</v>
      </c>
      <c r="H62" s="11">
        <v>76104</v>
      </c>
      <c r="I62" s="11">
        <v>66166</v>
      </c>
      <c r="J62" s="11">
        <v>0</v>
      </c>
      <c r="K62" s="11">
        <f>F62-I62-J62</f>
        <v>19926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-825888</v>
      </c>
      <c r="E63" s="11">
        <v>-1884176</v>
      </c>
      <c r="F63" s="11">
        <f>G63+H63</f>
        <v>-1846735</v>
      </c>
      <c r="G63" s="11">
        <v>0</v>
      </c>
      <c r="H63" s="11">
        <v>-1846735</v>
      </c>
      <c r="I63" s="11">
        <v>-1846735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v>825888</v>
      </c>
      <c r="E64" s="11">
        <v>1884176</v>
      </c>
      <c r="F64" s="11">
        <f>G64+H64</f>
        <v>1846735</v>
      </c>
      <c r="G64" s="11">
        <v>0</v>
      </c>
      <c r="H64" s="11">
        <v>1846735</v>
      </c>
      <c r="I64" s="11">
        <v>1846735</v>
      </c>
      <c r="J64" s="11">
        <v>0</v>
      </c>
      <c r="K64" s="11">
        <f>F64-I64-J64</f>
        <v>0</v>
      </c>
    </row>
    <row r="65" spans="1:11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</f>
        <v>0</v>
      </c>
      <c r="E65" s="11">
        <f>E66</f>
        <v>0</v>
      </c>
      <c r="F65" s="11">
        <f>G65+H65</f>
        <v>25257</v>
      </c>
      <c r="G65" s="11">
        <f>G66</f>
        <v>0</v>
      </c>
      <c r="H65" s="11">
        <f>H66</f>
        <v>25257</v>
      </c>
      <c r="I65" s="11">
        <f>I66</f>
        <v>25257</v>
      </c>
      <c r="J65" s="11">
        <f>J66</f>
        <v>0</v>
      </c>
      <c r="K65" s="11">
        <f>F65-I65-J65</f>
        <v>0</v>
      </c>
    </row>
    <row r="66" spans="1:11" s="6" customFormat="1" ht="43.5" x14ac:dyDescent="0.25">
      <c r="A66" s="10" t="s">
        <v>184</v>
      </c>
      <c r="B66" s="10" t="s">
        <v>185</v>
      </c>
      <c r="C66" s="10" t="s">
        <v>186</v>
      </c>
      <c r="D66" s="11">
        <f>+D67</f>
        <v>0</v>
      </c>
      <c r="E66" s="11">
        <f>+E67</f>
        <v>0</v>
      </c>
      <c r="F66" s="11">
        <f>G66+H66</f>
        <v>25257</v>
      </c>
      <c r="G66" s="11">
        <f>+G67</f>
        <v>0</v>
      </c>
      <c r="H66" s="11">
        <f>+H67</f>
        <v>25257</v>
      </c>
      <c r="I66" s="11">
        <f>+I67</f>
        <v>25257</v>
      </c>
      <c r="J66" s="11">
        <f>+J67</f>
        <v>0</v>
      </c>
      <c r="K66" s="11">
        <f>F66-I66-J66</f>
        <v>0</v>
      </c>
    </row>
    <row r="67" spans="1:11" s="6" customFormat="1" ht="22.5" x14ac:dyDescent="0.25">
      <c r="A67" s="10" t="s">
        <v>187</v>
      </c>
      <c r="B67" s="10" t="s">
        <v>188</v>
      </c>
      <c r="C67" s="10" t="s">
        <v>189</v>
      </c>
      <c r="D67" s="11">
        <v>0</v>
      </c>
      <c r="E67" s="11">
        <v>0</v>
      </c>
      <c r="F67" s="11">
        <f>G67+H67</f>
        <v>25257</v>
      </c>
      <c r="G67" s="11">
        <v>0</v>
      </c>
      <c r="H67" s="11">
        <v>25257</v>
      </c>
      <c r="I67" s="11">
        <v>25257</v>
      </c>
      <c r="J67" s="11">
        <v>0</v>
      </c>
      <c r="K67" s="11">
        <f>F67-I67-J67</f>
        <v>0</v>
      </c>
    </row>
    <row r="68" spans="1:11" s="6" customFormat="1" x14ac:dyDescent="0.25">
      <c r="A68" s="10" t="s">
        <v>190</v>
      </c>
      <c r="B68" s="10" t="s">
        <v>191</v>
      </c>
      <c r="C68" s="10" t="s">
        <v>192</v>
      </c>
      <c r="D68" s="11">
        <f>D69</f>
        <v>497800</v>
      </c>
      <c r="E68" s="11">
        <f>E69</f>
        <v>1358200</v>
      </c>
      <c r="F68" s="11">
        <f>G68+H68</f>
        <v>1278763</v>
      </c>
      <c r="G68" s="11">
        <f>G69</f>
        <v>0</v>
      </c>
      <c r="H68" s="11">
        <f>H69</f>
        <v>1278763</v>
      </c>
      <c r="I68" s="11">
        <f>I69</f>
        <v>1278763</v>
      </c>
      <c r="J68" s="11">
        <f>J69</f>
        <v>0</v>
      </c>
      <c r="K68" s="11">
        <f>F68-I68-J68</f>
        <v>0</v>
      </c>
    </row>
    <row r="69" spans="1:11" s="6" customFormat="1" ht="22.5" x14ac:dyDescent="0.25">
      <c r="A69" s="10" t="s">
        <v>193</v>
      </c>
      <c r="B69" s="10" t="s">
        <v>194</v>
      </c>
      <c r="C69" s="10" t="s">
        <v>195</v>
      </c>
      <c r="D69" s="11">
        <f>D70+D76</f>
        <v>497800</v>
      </c>
      <c r="E69" s="11">
        <f>E70+E76</f>
        <v>1358200</v>
      </c>
      <c r="F69" s="11">
        <f>G69+H69</f>
        <v>1278763</v>
      </c>
      <c r="G69" s="11">
        <f>G70+G76</f>
        <v>0</v>
      </c>
      <c r="H69" s="11">
        <f>H70+H76</f>
        <v>1278763</v>
      </c>
      <c r="I69" s="11">
        <f>I70+I76</f>
        <v>1278763</v>
      </c>
      <c r="J69" s="11">
        <f>J70+J76</f>
        <v>0</v>
      </c>
      <c r="K69" s="11">
        <f>F69-I69-J69</f>
        <v>0</v>
      </c>
    </row>
    <row r="70" spans="1:11" s="6" customFormat="1" ht="96" x14ac:dyDescent="0.25">
      <c r="A70" s="10" t="s">
        <v>196</v>
      </c>
      <c r="B70" s="10" t="s">
        <v>197</v>
      </c>
      <c r="C70" s="10" t="s">
        <v>198</v>
      </c>
      <c r="D70" s="11">
        <f>+D71+D72+D73+D74+D75</f>
        <v>450300</v>
      </c>
      <c r="E70" s="11">
        <f>+E71+E72+E73+E74+E75</f>
        <v>1310700</v>
      </c>
      <c r="F70" s="11">
        <f>G70+H70</f>
        <v>1275624</v>
      </c>
      <c r="G70" s="11">
        <f>+G71+G72+G73+G74+G75</f>
        <v>0</v>
      </c>
      <c r="H70" s="11">
        <f>+H71+H72+H73+H74+H75</f>
        <v>1275624</v>
      </c>
      <c r="I70" s="11">
        <f>+I71+I72+I73+I74+I75</f>
        <v>1275624</v>
      </c>
      <c r="J70" s="11">
        <f>+J71+J72+J73+J74+J75</f>
        <v>0</v>
      </c>
      <c r="K70" s="11">
        <f>F70-I70-J70</f>
        <v>0</v>
      </c>
    </row>
    <row r="71" spans="1:11" s="6" customFormat="1" x14ac:dyDescent="0.25">
      <c r="A71" s="10" t="s">
        <v>199</v>
      </c>
      <c r="B71" s="10" t="s">
        <v>200</v>
      </c>
      <c r="C71" s="10" t="s">
        <v>201</v>
      </c>
      <c r="D71" s="11">
        <v>0</v>
      </c>
      <c r="E71" s="11">
        <v>305000</v>
      </c>
      <c r="F71" s="11">
        <f>G71+H71</f>
        <v>305000</v>
      </c>
      <c r="G71" s="11">
        <v>0</v>
      </c>
      <c r="H71" s="11">
        <v>305000</v>
      </c>
      <c r="I71" s="11">
        <v>305000</v>
      </c>
      <c r="J71" s="11">
        <v>0</v>
      </c>
      <c r="K71" s="11">
        <f>F71-I71-J71</f>
        <v>0</v>
      </c>
    </row>
    <row r="72" spans="1:11" s="6" customFormat="1" ht="43.5" x14ac:dyDescent="0.25">
      <c r="A72" s="10" t="s">
        <v>202</v>
      </c>
      <c r="B72" s="10" t="s">
        <v>203</v>
      </c>
      <c r="C72" s="10" t="s">
        <v>204</v>
      </c>
      <c r="D72" s="11">
        <v>35100</v>
      </c>
      <c r="E72" s="11">
        <v>228100</v>
      </c>
      <c r="F72" s="11">
        <f>G72+H72</f>
        <v>193512</v>
      </c>
      <c r="G72" s="11">
        <v>0</v>
      </c>
      <c r="H72" s="11">
        <v>193512</v>
      </c>
      <c r="I72" s="11">
        <v>193512</v>
      </c>
      <c r="J72" s="11">
        <v>0</v>
      </c>
      <c r="K72" s="11">
        <f>F72-I72-J72</f>
        <v>0</v>
      </c>
    </row>
    <row r="73" spans="1:11" s="6" customFormat="1" ht="22.5" x14ac:dyDescent="0.25">
      <c r="A73" s="10" t="s">
        <v>205</v>
      </c>
      <c r="B73" s="10" t="s">
        <v>206</v>
      </c>
      <c r="C73" s="10" t="s">
        <v>207</v>
      </c>
      <c r="D73" s="11">
        <v>64000</v>
      </c>
      <c r="E73" s="11">
        <v>64000</v>
      </c>
      <c r="F73" s="11">
        <f>G73+H73</f>
        <v>63501</v>
      </c>
      <c r="G73" s="11">
        <v>0</v>
      </c>
      <c r="H73" s="11">
        <v>63501</v>
      </c>
      <c r="I73" s="11">
        <v>63501</v>
      </c>
      <c r="J73" s="11">
        <v>0</v>
      </c>
      <c r="K73" s="11">
        <f>F73-I73-J73</f>
        <v>0</v>
      </c>
    </row>
    <row r="74" spans="1:11" s="6" customFormat="1" ht="22.5" x14ac:dyDescent="0.25">
      <c r="A74" s="10" t="s">
        <v>208</v>
      </c>
      <c r="B74" s="10" t="s">
        <v>209</v>
      </c>
      <c r="C74" s="10" t="s">
        <v>210</v>
      </c>
      <c r="D74" s="11">
        <v>351200</v>
      </c>
      <c r="E74" s="11">
        <v>713600</v>
      </c>
      <c r="F74" s="11">
        <f>G74+H74</f>
        <v>713564</v>
      </c>
      <c r="G74" s="11">
        <v>0</v>
      </c>
      <c r="H74" s="11">
        <v>713564</v>
      </c>
      <c r="I74" s="11">
        <v>713564</v>
      </c>
      <c r="J74" s="11">
        <v>0</v>
      </c>
      <c r="K74" s="11">
        <f>F74-I74-J74</f>
        <v>0</v>
      </c>
    </row>
    <row r="75" spans="1:11" s="6" customFormat="1" ht="54" x14ac:dyDescent="0.25">
      <c r="A75" s="10" t="s">
        <v>211</v>
      </c>
      <c r="B75" s="10" t="s">
        <v>212</v>
      </c>
      <c r="C75" s="10" t="s">
        <v>213</v>
      </c>
      <c r="D75" s="11">
        <v>0</v>
      </c>
      <c r="E75" s="11">
        <v>0</v>
      </c>
      <c r="F75" s="11">
        <f>G75+H75</f>
        <v>47</v>
      </c>
      <c r="G75" s="11">
        <v>0</v>
      </c>
      <c r="H75" s="11">
        <v>47</v>
      </c>
      <c r="I75" s="11">
        <v>47</v>
      </c>
      <c r="J75" s="11">
        <v>0</v>
      </c>
      <c r="K75" s="11">
        <f>F75-I75-J75</f>
        <v>0</v>
      </c>
    </row>
    <row r="76" spans="1:11" s="6" customFormat="1" ht="33" x14ac:dyDescent="0.25">
      <c r="A76" s="10" t="s">
        <v>214</v>
      </c>
      <c r="B76" s="10" t="s">
        <v>215</v>
      </c>
      <c r="C76" s="10" t="s">
        <v>216</v>
      </c>
      <c r="D76" s="11">
        <f>+D77+D78</f>
        <v>47500</v>
      </c>
      <c r="E76" s="11">
        <f>+E77+E78</f>
        <v>47500</v>
      </c>
      <c r="F76" s="11">
        <f>G76+H76</f>
        <v>3139</v>
      </c>
      <c r="G76" s="11">
        <f>+G77+G78</f>
        <v>0</v>
      </c>
      <c r="H76" s="11">
        <f>+H77+H78</f>
        <v>3139</v>
      </c>
      <c r="I76" s="11">
        <f>+I77+I78</f>
        <v>3139</v>
      </c>
      <c r="J76" s="11">
        <f>+J77+J78</f>
        <v>0</v>
      </c>
      <c r="K76" s="11">
        <f>F76-I76-J76</f>
        <v>0</v>
      </c>
    </row>
    <row r="77" spans="1:11" s="6" customFormat="1" ht="22.5" x14ac:dyDescent="0.25">
      <c r="A77" s="10" t="s">
        <v>217</v>
      </c>
      <c r="B77" s="10" t="s">
        <v>218</v>
      </c>
      <c r="C77" s="10" t="s">
        <v>219</v>
      </c>
      <c r="D77" s="11">
        <v>44300</v>
      </c>
      <c r="E77" s="11">
        <v>44300</v>
      </c>
      <c r="F77" s="11">
        <f>G77+H77</f>
        <v>0</v>
      </c>
      <c r="G77" s="11">
        <v>0</v>
      </c>
      <c r="H77" s="11">
        <v>0</v>
      </c>
      <c r="I77" s="11">
        <v>0</v>
      </c>
      <c r="J77" s="11">
        <v>0</v>
      </c>
      <c r="K77" s="11">
        <f>F77-I77-J77</f>
        <v>0</v>
      </c>
    </row>
    <row r="78" spans="1:11" s="6" customFormat="1" ht="43.5" x14ac:dyDescent="0.25">
      <c r="A78" s="10" t="s">
        <v>220</v>
      </c>
      <c r="B78" s="10" t="s">
        <v>221</v>
      </c>
      <c r="C78" s="10" t="s">
        <v>222</v>
      </c>
      <c r="D78" s="11">
        <v>3200</v>
      </c>
      <c r="E78" s="11">
        <v>3200</v>
      </c>
      <c r="F78" s="11">
        <f>G78+H78</f>
        <v>3139</v>
      </c>
      <c r="G78" s="11">
        <v>0</v>
      </c>
      <c r="H78" s="11">
        <v>3139</v>
      </c>
      <c r="I78" s="11">
        <v>3139</v>
      </c>
      <c r="J78" s="11">
        <v>0</v>
      </c>
      <c r="K78" s="11">
        <f>F78-I78-J78</f>
        <v>0</v>
      </c>
    </row>
    <row r="79" spans="1:11" s="6" customFormat="1" ht="33" x14ac:dyDescent="0.25">
      <c r="A79" s="10" t="s">
        <v>223</v>
      </c>
      <c r="B79" s="10" t="s">
        <v>224</v>
      </c>
      <c r="C79" s="10" t="s">
        <v>225</v>
      </c>
      <c r="D79" s="11">
        <f>+D80</f>
        <v>303550</v>
      </c>
      <c r="E79" s="11">
        <f>+E80</f>
        <v>303550</v>
      </c>
      <c r="F79" s="11">
        <f>G79+H79</f>
        <v>197615</v>
      </c>
      <c r="G79" s="11">
        <f>+G80</f>
        <v>0</v>
      </c>
      <c r="H79" s="11">
        <f>+H80</f>
        <v>197615</v>
      </c>
      <c r="I79" s="11">
        <f>+I80</f>
        <v>197615</v>
      </c>
      <c r="J79" s="11">
        <f>+J80</f>
        <v>0</v>
      </c>
      <c r="K79" s="11">
        <f>F79-I79-J79</f>
        <v>0</v>
      </c>
    </row>
    <row r="80" spans="1:11" s="6" customFormat="1" x14ac:dyDescent="0.25">
      <c r="A80" s="10" t="s">
        <v>226</v>
      </c>
      <c r="B80" s="10" t="s">
        <v>227</v>
      </c>
      <c r="C80" s="10" t="s">
        <v>228</v>
      </c>
      <c r="D80" s="11">
        <f>D81+D82</f>
        <v>303550</v>
      </c>
      <c r="E80" s="11">
        <f>E81+E82</f>
        <v>303550</v>
      </c>
      <c r="F80" s="11">
        <f>G80+H80</f>
        <v>197615</v>
      </c>
      <c r="G80" s="11">
        <f>G81+G82</f>
        <v>0</v>
      </c>
      <c r="H80" s="11">
        <f>H81+H82</f>
        <v>197615</v>
      </c>
      <c r="I80" s="11">
        <f>I81+I82</f>
        <v>197615</v>
      </c>
      <c r="J80" s="11">
        <f>J81+J82</f>
        <v>0</v>
      </c>
      <c r="K80" s="11">
        <f>F80-I80-J80</f>
        <v>0</v>
      </c>
    </row>
    <row r="81" spans="1:12" s="6" customFormat="1" ht="22.5" x14ac:dyDescent="0.25">
      <c r="A81" s="10" t="s">
        <v>229</v>
      </c>
      <c r="B81" s="10" t="s">
        <v>230</v>
      </c>
      <c r="C81" s="10" t="s">
        <v>231</v>
      </c>
      <c r="D81" s="11">
        <v>195550</v>
      </c>
      <c r="E81" s="11">
        <v>195550</v>
      </c>
      <c r="F81" s="11">
        <f>G81+H81</f>
        <v>1510</v>
      </c>
      <c r="G81" s="11">
        <v>0</v>
      </c>
      <c r="H81" s="11">
        <v>1510</v>
      </c>
      <c r="I81" s="11">
        <v>1510</v>
      </c>
      <c r="J81" s="11">
        <v>0</v>
      </c>
      <c r="K81" s="11">
        <f>F81-I81-J81</f>
        <v>0</v>
      </c>
    </row>
    <row r="82" spans="1:12" s="6" customFormat="1" x14ac:dyDescent="0.25">
      <c r="A82" s="10" t="s">
        <v>232</v>
      </c>
      <c r="B82" s="10" t="s">
        <v>233</v>
      </c>
      <c r="C82" s="10" t="s">
        <v>234</v>
      </c>
      <c r="D82" s="11">
        <v>108000</v>
      </c>
      <c r="E82" s="11">
        <v>108000</v>
      </c>
      <c r="F82" s="11">
        <f>G82+H82</f>
        <v>196105</v>
      </c>
      <c r="G82" s="11">
        <v>0</v>
      </c>
      <c r="H82" s="11">
        <v>196105</v>
      </c>
      <c r="I82" s="11">
        <v>196105</v>
      </c>
      <c r="J82" s="11">
        <v>0</v>
      </c>
      <c r="K82" s="11">
        <f>F82-I82-J82</f>
        <v>0</v>
      </c>
    </row>
    <row r="83" spans="1:12" s="6" customFormat="1" x14ac:dyDescent="0.25">
      <c r="A83" s="8"/>
      <c r="B83" s="8"/>
      <c r="C83" s="8"/>
      <c r="D83" s="9"/>
      <c r="E83" s="9"/>
      <c r="F83" s="9"/>
      <c r="G83" s="9"/>
      <c r="H83" s="9"/>
      <c r="I83" s="9"/>
      <c r="J83" s="9"/>
      <c r="K83" s="9"/>
    </row>
    <row r="84" spans="1:12" x14ac:dyDescent="0.25">
      <c r="A84" s="13" t="s">
        <v>235</v>
      </c>
      <c r="B84" s="13"/>
      <c r="C84" s="13"/>
      <c r="D84" s="13"/>
      <c r="E84" s="13" t="s">
        <v>237</v>
      </c>
      <c r="F84" s="13"/>
      <c r="G84" s="13"/>
      <c r="H84" s="13"/>
      <c r="I84" s="13" t="s">
        <v>238</v>
      </c>
      <c r="J84" s="13"/>
      <c r="K84" s="13"/>
      <c r="L84" s="13"/>
    </row>
    <row r="85" spans="1:12" x14ac:dyDescent="0.25">
      <c r="A85" s="3" t="s">
        <v>236</v>
      </c>
      <c r="B85" s="3"/>
      <c r="C85" s="3"/>
      <c r="D85" s="3"/>
      <c r="E85" s="3" t="s">
        <v>237</v>
      </c>
      <c r="F85" s="3"/>
      <c r="G85" s="3"/>
      <c r="H85" s="3"/>
      <c r="I85" s="3" t="s">
        <v>239</v>
      </c>
      <c r="J85" s="3"/>
      <c r="K85" s="3"/>
      <c r="L85" s="3"/>
    </row>
    <row r="167" spans="1:20" x14ac:dyDescent="0.25">
      <c r="A167" s="12"/>
      <c r="B167" s="12"/>
      <c r="C167" s="12"/>
      <c r="D167" s="12"/>
      <c r="I167" s="12"/>
      <c r="J167" s="12"/>
      <c r="K167" s="12"/>
      <c r="L167" s="12"/>
      <c r="Q167" s="12"/>
      <c r="R167" s="12"/>
      <c r="S167" s="12"/>
      <c r="T167" s="12"/>
    </row>
  </sheetData>
  <mergeCells count="22">
    <mergeCell ref="A84:D84"/>
    <mergeCell ref="A85:D85"/>
    <mergeCell ref="E84:H84"/>
    <mergeCell ref="E85:H85"/>
    <mergeCell ref="I84:L84"/>
    <mergeCell ref="I85:L8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8AE12-0502-45FB-8399-683504B9D11D}">
  <dimension ref="A1:T14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241</v>
      </c>
      <c r="C11" s="10" t="s">
        <v>21</v>
      </c>
      <c r="D11" s="11">
        <f>D12+D64</f>
        <v>3606899</v>
      </c>
      <c r="E11" s="11">
        <f>E12+E64</f>
        <v>4463754</v>
      </c>
      <c r="F11" s="11">
        <f>G11+H11</f>
        <v>4807720</v>
      </c>
      <c r="G11" s="11">
        <f>G12+G64</f>
        <v>563716</v>
      </c>
      <c r="H11" s="11">
        <f>H12+H64</f>
        <v>4244004</v>
      </c>
      <c r="I11" s="11">
        <f>I12+I64</f>
        <v>4327746</v>
      </c>
      <c r="J11" s="11">
        <f>J12+J64</f>
        <v>1851</v>
      </c>
      <c r="K11" s="11">
        <f>F11-I11-J11</f>
        <v>478123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3504599</v>
      </c>
      <c r="E12" s="11">
        <f>E13+E45</f>
        <v>3863454</v>
      </c>
      <c r="F12" s="11">
        <f>G12+H12</f>
        <v>4242568</v>
      </c>
      <c r="G12" s="11">
        <f>G13+G45</f>
        <v>563716</v>
      </c>
      <c r="H12" s="11">
        <f>H13+H45</f>
        <v>3678852</v>
      </c>
      <c r="I12" s="11">
        <f>I13+I45</f>
        <v>3762594</v>
      </c>
      <c r="J12" s="11">
        <f>J13+J45</f>
        <v>1851</v>
      </c>
      <c r="K12" s="11">
        <f>F12-I12-J12</f>
        <v>478123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3936939</v>
      </c>
      <c r="E13" s="11">
        <f>E14+E22+E32+E42</f>
        <v>5354082</v>
      </c>
      <c r="F13" s="11">
        <f>G13+H13</f>
        <v>5525598</v>
      </c>
      <c r="G13" s="11">
        <f>G14+G22+G32+G42</f>
        <v>287175</v>
      </c>
      <c r="H13" s="11">
        <f>H14+H22+H32+H42</f>
        <v>5238423</v>
      </c>
      <c r="I13" s="11">
        <f>I14+I22+I32+I42</f>
        <v>5226232</v>
      </c>
      <c r="J13" s="11">
        <f>J14+J22+J32+J42</f>
        <v>0</v>
      </c>
      <c r="K13" s="11">
        <f>F13-I13-J13</f>
        <v>299366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568000</v>
      </c>
      <c r="E14" s="11">
        <f>+E15</f>
        <v>999000</v>
      </c>
      <c r="F14" s="11">
        <f>G14+H14</f>
        <v>1083731</v>
      </c>
      <c r="G14" s="11">
        <f>+G15</f>
        <v>0</v>
      </c>
      <c r="H14" s="11">
        <f>+H15</f>
        <v>1083731</v>
      </c>
      <c r="I14" s="11">
        <f>+I15</f>
        <v>1083731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242</v>
      </c>
      <c r="B15" s="10" t="s">
        <v>35</v>
      </c>
      <c r="C15" s="10" t="s">
        <v>36</v>
      </c>
      <c r="D15" s="11">
        <f>D16+D18</f>
        <v>568000</v>
      </c>
      <c r="E15" s="11">
        <f>E16+E18</f>
        <v>999000</v>
      </c>
      <c r="F15" s="11">
        <f>G15+H15</f>
        <v>1083731</v>
      </c>
      <c r="G15" s="11">
        <f>G16+G18</f>
        <v>0</v>
      </c>
      <c r="H15" s="11">
        <f>H16+H18</f>
        <v>1083731</v>
      </c>
      <c r="I15" s="11">
        <f>I16+I18</f>
        <v>1083731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6000</v>
      </c>
      <c r="E16" s="11">
        <f>+E17</f>
        <v>6000</v>
      </c>
      <c r="F16" s="11">
        <f>G16+H16</f>
        <v>3280</v>
      </c>
      <c r="G16" s="11">
        <f>+G17</f>
        <v>0</v>
      </c>
      <c r="H16" s="11">
        <f>+H17</f>
        <v>3280</v>
      </c>
      <c r="I16" s="11">
        <f>+I17</f>
        <v>3280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243</v>
      </c>
      <c r="B17" s="10" t="s">
        <v>41</v>
      </c>
      <c r="C17" s="10" t="s">
        <v>42</v>
      </c>
      <c r="D17" s="11">
        <v>6000</v>
      </c>
      <c r="E17" s="11">
        <v>6000</v>
      </c>
      <c r="F17" s="11">
        <f>G17+H17</f>
        <v>3280</v>
      </c>
      <c r="G17" s="11">
        <v>0</v>
      </c>
      <c r="H17" s="11">
        <v>3280</v>
      </c>
      <c r="I17" s="11">
        <v>3280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562000</v>
      </c>
      <c r="E18" s="11">
        <f>E19+E20+E21</f>
        <v>993000</v>
      </c>
      <c r="F18" s="11">
        <f>G18+H18</f>
        <v>1080451</v>
      </c>
      <c r="G18" s="11">
        <f>G19+G20+G21</f>
        <v>0</v>
      </c>
      <c r="H18" s="11">
        <f>H19+H20+H21</f>
        <v>1080451</v>
      </c>
      <c r="I18" s="11">
        <f>I19+I20+I21</f>
        <v>1080451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191000</v>
      </c>
      <c r="E19" s="11">
        <v>113000</v>
      </c>
      <c r="F19" s="11">
        <f>G19+H19</f>
        <v>153993</v>
      </c>
      <c r="G19" s="11">
        <v>0</v>
      </c>
      <c r="H19" s="11">
        <v>153993</v>
      </c>
      <c r="I19" s="11">
        <v>153993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137000</v>
      </c>
      <c r="E20" s="11">
        <v>146000</v>
      </c>
      <c r="F20" s="11">
        <f>G20+H20</f>
        <v>145220</v>
      </c>
      <c r="G20" s="11">
        <v>0</v>
      </c>
      <c r="H20" s="11">
        <v>145220</v>
      </c>
      <c r="I20" s="11">
        <v>145220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234000</v>
      </c>
      <c r="E21" s="11">
        <v>734000</v>
      </c>
      <c r="F21" s="11">
        <f>G21+H21</f>
        <v>781238</v>
      </c>
      <c r="G21" s="11">
        <v>0</v>
      </c>
      <c r="H21" s="11">
        <v>781238</v>
      </c>
      <c r="I21" s="11">
        <v>781238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244</v>
      </c>
      <c r="B22" s="10" t="s">
        <v>56</v>
      </c>
      <c r="C22" s="10" t="s">
        <v>57</v>
      </c>
      <c r="D22" s="11">
        <f>D23</f>
        <v>406050</v>
      </c>
      <c r="E22" s="11">
        <f>E23</f>
        <v>406050</v>
      </c>
      <c r="F22" s="11">
        <f>G22+H22</f>
        <v>523662</v>
      </c>
      <c r="G22" s="11">
        <f>G23</f>
        <v>264031</v>
      </c>
      <c r="H22" s="11">
        <f>H23</f>
        <v>259631</v>
      </c>
      <c r="I22" s="11">
        <f>I23</f>
        <v>246701</v>
      </c>
      <c r="J22" s="11">
        <f>J23</f>
        <v>0</v>
      </c>
      <c r="K22" s="11">
        <f>F22-I22-J22</f>
        <v>276961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406050</v>
      </c>
      <c r="E23" s="11">
        <f>E24+E27+E31</f>
        <v>406050</v>
      </c>
      <c r="F23" s="11">
        <f>G23+H23</f>
        <v>523662</v>
      </c>
      <c r="G23" s="11">
        <f>G24+G27+G31</f>
        <v>264031</v>
      </c>
      <c r="H23" s="11">
        <f>H24+H27+H31</f>
        <v>259631</v>
      </c>
      <c r="I23" s="11">
        <f>I24+I27+I31</f>
        <v>246701</v>
      </c>
      <c r="J23" s="11">
        <f>J24+J27+J31</f>
        <v>0</v>
      </c>
      <c r="K23" s="11">
        <f>F23-I23-J23</f>
        <v>276961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80000</v>
      </c>
      <c r="E24" s="11">
        <f>E25+E26</f>
        <v>80000</v>
      </c>
      <c r="F24" s="11">
        <f>G24+H24</f>
        <v>93763</v>
      </c>
      <c r="G24" s="11">
        <f>G25+G26</f>
        <v>38332</v>
      </c>
      <c r="H24" s="11">
        <f>H25+H26</f>
        <v>55431</v>
      </c>
      <c r="I24" s="11">
        <f>I25+I26</f>
        <v>48746</v>
      </c>
      <c r="J24" s="11">
        <f>J25+J26</f>
        <v>0</v>
      </c>
      <c r="K24" s="11">
        <f>F24-I24-J24</f>
        <v>45017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60000</v>
      </c>
      <c r="E25" s="11">
        <v>60000</v>
      </c>
      <c r="F25" s="11">
        <f>G25+H25</f>
        <v>74311</v>
      </c>
      <c r="G25" s="11">
        <v>29844</v>
      </c>
      <c r="H25" s="11">
        <v>44467</v>
      </c>
      <c r="I25" s="11">
        <v>40261</v>
      </c>
      <c r="J25" s="11">
        <v>0</v>
      </c>
      <c r="K25" s="11">
        <f>F25-I25-J25</f>
        <v>34050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20000</v>
      </c>
      <c r="E26" s="11">
        <v>20000</v>
      </c>
      <c r="F26" s="11">
        <f>G26+H26</f>
        <v>19452</v>
      </c>
      <c r="G26" s="11">
        <v>8488</v>
      </c>
      <c r="H26" s="11">
        <v>10964</v>
      </c>
      <c r="I26" s="11">
        <v>8485</v>
      </c>
      <c r="J26" s="11">
        <v>0</v>
      </c>
      <c r="K26" s="11">
        <f>F26-I26-J26</f>
        <v>10967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321150</v>
      </c>
      <c r="E27" s="11">
        <f>E28+E29+E30</f>
        <v>321150</v>
      </c>
      <c r="F27" s="11">
        <f>G27+H27</f>
        <v>425847</v>
      </c>
      <c r="G27" s="11">
        <f>G28+G29+G30</f>
        <v>225699</v>
      </c>
      <c r="H27" s="11">
        <f>H28+H29+H30</f>
        <v>200148</v>
      </c>
      <c r="I27" s="11">
        <f>I28+I29+I30</f>
        <v>193903</v>
      </c>
      <c r="J27" s="11">
        <f>J28+J29+J30</f>
        <v>0</v>
      </c>
      <c r="K27" s="11">
        <f>F27-I27-J27</f>
        <v>231944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87500</v>
      </c>
      <c r="E28" s="11">
        <v>87500</v>
      </c>
      <c r="F28" s="11">
        <f>G28+H28</f>
        <v>116855</v>
      </c>
      <c r="G28" s="11">
        <v>60581</v>
      </c>
      <c r="H28" s="11">
        <v>56274</v>
      </c>
      <c r="I28" s="11">
        <v>58174</v>
      </c>
      <c r="J28" s="11">
        <v>0</v>
      </c>
      <c r="K28" s="11">
        <f>F28-I28-J28</f>
        <v>58681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4000</v>
      </c>
      <c r="E29" s="11">
        <v>4000</v>
      </c>
      <c r="F29" s="11">
        <f>G29+H29</f>
        <v>6208</v>
      </c>
      <c r="G29" s="11">
        <v>2407</v>
      </c>
      <c r="H29" s="11">
        <v>3801</v>
      </c>
      <c r="I29" s="11">
        <v>3324</v>
      </c>
      <c r="J29" s="11">
        <v>0</v>
      </c>
      <c r="K29" s="11">
        <f>F29-I29-J29</f>
        <v>2884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229650</v>
      </c>
      <c r="E30" s="11">
        <v>229650</v>
      </c>
      <c r="F30" s="11">
        <f>G30+H30</f>
        <v>302784</v>
      </c>
      <c r="G30" s="11">
        <v>162711</v>
      </c>
      <c r="H30" s="11">
        <v>140073</v>
      </c>
      <c r="I30" s="11">
        <v>132405</v>
      </c>
      <c r="J30" s="11">
        <v>0</v>
      </c>
      <c r="K30" s="11">
        <f>F30-I30-J30</f>
        <v>170379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4900</v>
      </c>
      <c r="E31" s="11">
        <v>4900</v>
      </c>
      <c r="F31" s="11">
        <f>G31+H31</f>
        <v>4052</v>
      </c>
      <c r="G31" s="11">
        <v>0</v>
      </c>
      <c r="H31" s="11">
        <v>4052</v>
      </c>
      <c r="I31" s="11">
        <v>4052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245</v>
      </c>
      <c r="B32" s="10" t="s">
        <v>86</v>
      </c>
      <c r="C32" s="10" t="s">
        <v>87</v>
      </c>
      <c r="D32" s="11">
        <f>D33+D37</f>
        <v>2894000</v>
      </c>
      <c r="E32" s="11">
        <f>E33+E37</f>
        <v>3880140</v>
      </c>
      <c r="F32" s="11">
        <f>G32+H32</f>
        <v>3903515</v>
      </c>
      <c r="G32" s="11">
        <f>G33+G37</f>
        <v>21165</v>
      </c>
      <c r="H32" s="11">
        <f>H33+H37</f>
        <v>3882350</v>
      </c>
      <c r="I32" s="11">
        <f>I33+I37</f>
        <v>3882936</v>
      </c>
      <c r="J32" s="11">
        <f>J33+J37</f>
        <v>0</v>
      </c>
      <c r="K32" s="11">
        <f>F32-I32-J32</f>
        <v>20579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2790000</v>
      </c>
      <c r="E33" s="11">
        <f>+E34+E35+E36</f>
        <v>3776140</v>
      </c>
      <c r="F33" s="11">
        <f>G33+H33</f>
        <v>3773840</v>
      </c>
      <c r="G33" s="11">
        <f>+G34+G35+G36</f>
        <v>0</v>
      </c>
      <c r="H33" s="11">
        <f>+H34+H35+H36</f>
        <v>3773840</v>
      </c>
      <c r="I33" s="11">
        <f>+I34+I35+I36</f>
        <v>3773840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246</v>
      </c>
      <c r="B34" s="10" t="s">
        <v>92</v>
      </c>
      <c r="C34" s="10" t="s">
        <v>93</v>
      </c>
      <c r="D34" s="11">
        <v>1608000</v>
      </c>
      <c r="E34" s="11">
        <v>1773000</v>
      </c>
      <c r="F34" s="11">
        <f>G34+H34</f>
        <v>1770700</v>
      </c>
      <c r="G34" s="11">
        <v>0</v>
      </c>
      <c r="H34" s="11">
        <v>1770700</v>
      </c>
      <c r="I34" s="11">
        <v>1770700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247</v>
      </c>
      <c r="B35" s="10" t="s">
        <v>95</v>
      </c>
      <c r="C35" s="10" t="s">
        <v>96</v>
      </c>
      <c r="D35" s="11">
        <v>10000</v>
      </c>
      <c r="E35" s="11">
        <v>10000</v>
      </c>
      <c r="F35" s="11">
        <f>G35+H35</f>
        <v>10000</v>
      </c>
      <c r="G35" s="11">
        <v>0</v>
      </c>
      <c r="H35" s="11">
        <v>10000</v>
      </c>
      <c r="I35" s="11">
        <v>10000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1172000</v>
      </c>
      <c r="E36" s="11">
        <v>1993140</v>
      </c>
      <c r="F36" s="11">
        <f>G36+H36</f>
        <v>1993140</v>
      </c>
      <c r="G36" s="11">
        <v>0</v>
      </c>
      <c r="H36" s="11">
        <v>1993140</v>
      </c>
      <c r="I36" s="11">
        <v>1993140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248</v>
      </c>
      <c r="B37" s="10" t="s">
        <v>101</v>
      </c>
      <c r="C37" s="10" t="s">
        <v>102</v>
      </c>
      <c r="D37" s="11">
        <f>D38+D41</f>
        <v>104000</v>
      </c>
      <c r="E37" s="11">
        <f>E38+E41</f>
        <v>104000</v>
      </c>
      <c r="F37" s="11">
        <f>G37+H37</f>
        <v>129675</v>
      </c>
      <c r="G37" s="11">
        <f>G38+G41</f>
        <v>21165</v>
      </c>
      <c r="H37" s="11">
        <f>H38+H41</f>
        <v>108510</v>
      </c>
      <c r="I37" s="11">
        <f>I38+I41</f>
        <v>109096</v>
      </c>
      <c r="J37" s="11">
        <f>J38+J41</f>
        <v>0</v>
      </c>
      <c r="K37" s="11">
        <f>F37-I37-J37</f>
        <v>20579</v>
      </c>
    </row>
    <row r="38" spans="1:11" s="6" customFormat="1" ht="22.5" x14ac:dyDescent="0.25">
      <c r="A38" s="10" t="s">
        <v>249</v>
      </c>
      <c r="B38" s="10" t="s">
        <v>104</v>
      </c>
      <c r="C38" s="10" t="s">
        <v>105</v>
      </c>
      <c r="D38" s="11">
        <f>D39+D40</f>
        <v>100000</v>
      </c>
      <c r="E38" s="11">
        <f>E39+E40</f>
        <v>100000</v>
      </c>
      <c r="F38" s="11">
        <f>G38+H38</f>
        <v>122610</v>
      </c>
      <c r="G38" s="11">
        <f>G39+G40</f>
        <v>17672</v>
      </c>
      <c r="H38" s="11">
        <f>H39+H40</f>
        <v>104938</v>
      </c>
      <c r="I38" s="11">
        <f>I39+I40</f>
        <v>105964</v>
      </c>
      <c r="J38" s="11">
        <f>J39+J40</f>
        <v>0</v>
      </c>
      <c r="K38" s="11">
        <f>F38-I38-J38</f>
        <v>16646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51000</v>
      </c>
      <c r="E39" s="11">
        <v>51000</v>
      </c>
      <c r="F39" s="11">
        <f>G39+H39</f>
        <v>53000</v>
      </c>
      <c r="G39" s="11">
        <v>17283</v>
      </c>
      <c r="H39" s="11">
        <v>35717</v>
      </c>
      <c r="I39" s="11">
        <v>38314</v>
      </c>
      <c r="J39" s="11">
        <v>0</v>
      </c>
      <c r="K39" s="11">
        <f>F39-I39-J39</f>
        <v>14686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49000</v>
      </c>
      <c r="E40" s="11">
        <v>49000</v>
      </c>
      <c r="F40" s="11">
        <f>G40+H40</f>
        <v>69610</v>
      </c>
      <c r="G40" s="11">
        <v>389</v>
      </c>
      <c r="H40" s="11">
        <v>69221</v>
      </c>
      <c r="I40" s="11">
        <v>67650</v>
      </c>
      <c r="J40" s="11">
        <v>0</v>
      </c>
      <c r="K40" s="11">
        <f>F40-I40-J40</f>
        <v>1960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4000</v>
      </c>
      <c r="E41" s="11">
        <v>4000</v>
      </c>
      <c r="F41" s="11">
        <f>G41+H41</f>
        <v>7065</v>
      </c>
      <c r="G41" s="11">
        <v>3493</v>
      </c>
      <c r="H41" s="11">
        <v>3572</v>
      </c>
      <c r="I41" s="11">
        <v>3132</v>
      </c>
      <c r="J41" s="11">
        <v>0</v>
      </c>
      <c r="K41" s="11">
        <f>F41-I41-J41</f>
        <v>3933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68889</v>
      </c>
      <c r="E42" s="11">
        <f>E43</f>
        <v>68892</v>
      </c>
      <c r="F42" s="11">
        <f>G42+H42</f>
        <v>14690</v>
      </c>
      <c r="G42" s="11">
        <f>G43</f>
        <v>1979</v>
      </c>
      <c r="H42" s="11">
        <f>H43</f>
        <v>12711</v>
      </c>
      <c r="I42" s="11">
        <f>I43</f>
        <v>12864</v>
      </c>
      <c r="J42" s="11">
        <f>J43</f>
        <v>0</v>
      </c>
      <c r="K42" s="11">
        <f>F42-I42-J42</f>
        <v>1826</v>
      </c>
    </row>
    <row r="43" spans="1:11" s="6" customFormat="1" x14ac:dyDescent="0.25">
      <c r="A43" s="10" t="s">
        <v>250</v>
      </c>
      <c r="B43" s="10" t="s">
        <v>119</v>
      </c>
      <c r="C43" s="10" t="s">
        <v>120</v>
      </c>
      <c r="D43" s="11">
        <f>D44</f>
        <v>68889</v>
      </c>
      <c r="E43" s="11">
        <f>E44</f>
        <v>68892</v>
      </c>
      <c r="F43" s="11">
        <f>G43+H43</f>
        <v>14690</v>
      </c>
      <c r="G43" s="11">
        <f>G44</f>
        <v>1979</v>
      </c>
      <c r="H43" s="11">
        <f>H44</f>
        <v>12711</v>
      </c>
      <c r="I43" s="11">
        <f>I44</f>
        <v>12864</v>
      </c>
      <c r="J43" s="11">
        <f>J44</f>
        <v>0</v>
      </c>
      <c r="K43" s="11">
        <f>F43-I43-J43</f>
        <v>1826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68889</v>
      </c>
      <c r="E44" s="11">
        <v>68892</v>
      </c>
      <c r="F44" s="11">
        <f>G44+H44</f>
        <v>14690</v>
      </c>
      <c r="G44" s="11">
        <v>1979</v>
      </c>
      <c r="H44" s="11">
        <v>12711</v>
      </c>
      <c r="I44" s="11">
        <v>12864</v>
      </c>
      <c r="J44" s="11">
        <v>0</v>
      </c>
      <c r="K44" s="11">
        <f>F44-I44-J44</f>
        <v>1826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-432340</v>
      </c>
      <c r="E45" s="11">
        <f>E46+E50</f>
        <v>-1490628</v>
      </c>
      <c r="F45" s="11">
        <f>G45+H45</f>
        <v>-1283030</v>
      </c>
      <c r="G45" s="11">
        <f>G46+G50</f>
        <v>276541</v>
      </c>
      <c r="H45" s="11">
        <f>H46+H50</f>
        <v>-1559571</v>
      </c>
      <c r="I45" s="11">
        <f>I46+I50</f>
        <v>-1463638</v>
      </c>
      <c r="J45" s="11">
        <f>J46+J50</f>
        <v>1851</v>
      </c>
      <c r="K45" s="11">
        <f>F45-I45-J45</f>
        <v>178757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149398</v>
      </c>
      <c r="E46" s="11">
        <f>E47</f>
        <v>149398</v>
      </c>
      <c r="F46" s="11">
        <f>G46+H46</f>
        <v>192931</v>
      </c>
      <c r="G46" s="11">
        <f>G47</f>
        <v>60183</v>
      </c>
      <c r="H46" s="11">
        <f>H47</f>
        <v>132748</v>
      </c>
      <c r="I46" s="11">
        <f>I47</f>
        <v>163583</v>
      </c>
      <c r="J46" s="11">
        <f>J47</f>
        <v>0</v>
      </c>
      <c r="K46" s="11">
        <f>F46-I46-J46</f>
        <v>29348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149398</v>
      </c>
      <c r="E47" s="11">
        <f>+E48</f>
        <v>149398</v>
      </c>
      <c r="F47" s="11">
        <f>G47+H47</f>
        <v>192931</v>
      </c>
      <c r="G47" s="11">
        <f>+G48</f>
        <v>60183</v>
      </c>
      <c r="H47" s="11">
        <f>+H48</f>
        <v>132748</v>
      </c>
      <c r="I47" s="11">
        <f>+I48</f>
        <v>163583</v>
      </c>
      <c r="J47" s="11">
        <f>+J48</f>
        <v>0</v>
      </c>
      <c r="K47" s="11">
        <f>F47-I47-J47</f>
        <v>29348</v>
      </c>
    </row>
    <row r="48" spans="1:11" s="6" customFormat="1" x14ac:dyDescent="0.25">
      <c r="A48" s="10" t="s">
        <v>251</v>
      </c>
      <c r="B48" s="10" t="s">
        <v>134</v>
      </c>
      <c r="C48" s="10" t="s">
        <v>135</v>
      </c>
      <c r="D48" s="11">
        <f>+D49</f>
        <v>149398</v>
      </c>
      <c r="E48" s="11">
        <f>+E49</f>
        <v>149398</v>
      </c>
      <c r="F48" s="11">
        <f>G48+H48</f>
        <v>192931</v>
      </c>
      <c r="G48" s="11">
        <f>+G49</f>
        <v>60183</v>
      </c>
      <c r="H48" s="11">
        <f>+H49</f>
        <v>132748</v>
      </c>
      <c r="I48" s="11">
        <f>+I49</f>
        <v>163583</v>
      </c>
      <c r="J48" s="11">
        <f>+J49</f>
        <v>0</v>
      </c>
      <c r="K48" s="11">
        <f>F48-I48-J48</f>
        <v>29348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149398</v>
      </c>
      <c r="E49" s="11">
        <v>149398</v>
      </c>
      <c r="F49" s="11">
        <f>G49+H49</f>
        <v>192931</v>
      </c>
      <c r="G49" s="11">
        <v>60183</v>
      </c>
      <c r="H49" s="11">
        <v>132748</v>
      </c>
      <c r="I49" s="11">
        <v>163583</v>
      </c>
      <c r="J49" s="11">
        <v>0</v>
      </c>
      <c r="K49" s="11">
        <f>F49-I49-J49</f>
        <v>29348</v>
      </c>
    </row>
    <row r="50" spans="1:11" s="6" customFormat="1" ht="22.5" x14ac:dyDescent="0.25">
      <c r="A50" s="10" t="s">
        <v>252</v>
      </c>
      <c r="B50" s="10" t="s">
        <v>140</v>
      </c>
      <c r="C50" s="10" t="s">
        <v>141</v>
      </c>
      <c r="D50" s="11">
        <f>D51+D54+D56+D60+D62</f>
        <v>-581738</v>
      </c>
      <c r="E50" s="11">
        <f>E51+E54+E56+E60+E62</f>
        <v>-1640026</v>
      </c>
      <c r="F50" s="11">
        <f>G50+H50</f>
        <v>-1475961</v>
      </c>
      <c r="G50" s="11">
        <f>G51+G54+G56+G60+G62</f>
        <v>216358</v>
      </c>
      <c r="H50" s="11">
        <f>H51+H54+H56+H60+H62</f>
        <v>-1692319</v>
      </c>
      <c r="I50" s="11">
        <f>I51+I54+I56+I60+I62</f>
        <v>-1627221</v>
      </c>
      <c r="J50" s="11">
        <f>J51+J54+J56+J60+J62</f>
        <v>1851</v>
      </c>
      <c r="K50" s="11">
        <f>F50-I50-J50</f>
        <v>149409</v>
      </c>
    </row>
    <row r="51" spans="1:11" s="6" customFormat="1" ht="43.5" x14ac:dyDescent="0.25">
      <c r="A51" s="10" t="s">
        <v>253</v>
      </c>
      <c r="B51" s="10" t="s">
        <v>143</v>
      </c>
      <c r="C51" s="10" t="s">
        <v>144</v>
      </c>
      <c r="D51" s="11">
        <f>D52+D53</f>
        <v>75000</v>
      </c>
      <c r="E51" s="11">
        <f>E52+E53</f>
        <v>75000</v>
      </c>
      <c r="F51" s="11">
        <f>G51+H51</f>
        <v>99851</v>
      </c>
      <c r="G51" s="11">
        <f>G52+G53</f>
        <v>21613</v>
      </c>
      <c r="H51" s="11">
        <f>H52+H53</f>
        <v>78238</v>
      </c>
      <c r="I51" s="11">
        <f>I52+I53</f>
        <v>85386</v>
      </c>
      <c r="J51" s="11">
        <f>J52+J53</f>
        <v>0</v>
      </c>
      <c r="K51" s="11">
        <f>F51-I51-J51</f>
        <v>14465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75000</v>
      </c>
      <c r="E52" s="11">
        <v>75000</v>
      </c>
      <c r="F52" s="11">
        <f>G52+H52</f>
        <v>99604</v>
      </c>
      <c r="G52" s="11">
        <v>21613</v>
      </c>
      <c r="H52" s="11">
        <v>77991</v>
      </c>
      <c r="I52" s="11">
        <v>85139</v>
      </c>
      <c r="J52" s="11">
        <v>0</v>
      </c>
      <c r="K52" s="11">
        <f>F52-I52-J52</f>
        <v>14465</v>
      </c>
    </row>
    <row r="53" spans="1:11" s="6" customFormat="1" ht="22.5" x14ac:dyDescent="0.25">
      <c r="A53" s="10" t="s">
        <v>254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247</v>
      </c>
      <c r="G53" s="11">
        <v>0</v>
      </c>
      <c r="H53" s="11">
        <v>247</v>
      </c>
      <c r="I53" s="11">
        <v>247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255</v>
      </c>
      <c r="B54" s="10" t="s">
        <v>152</v>
      </c>
      <c r="C54" s="10" t="s">
        <v>153</v>
      </c>
      <c r="D54" s="11">
        <f>D55</f>
        <v>0</v>
      </c>
      <c r="E54" s="11">
        <f>E55</f>
        <v>0</v>
      </c>
      <c r="F54" s="11">
        <f>G54+H54</f>
        <v>40</v>
      </c>
      <c r="G54" s="11">
        <f>G55</f>
        <v>0</v>
      </c>
      <c r="H54" s="11">
        <f>H55</f>
        <v>40</v>
      </c>
      <c r="I54" s="11">
        <f>I55</f>
        <v>40</v>
      </c>
      <c r="J54" s="11">
        <f>J55</f>
        <v>0</v>
      </c>
      <c r="K54" s="11">
        <f>F54-I54-J54</f>
        <v>0</v>
      </c>
    </row>
    <row r="55" spans="1:11" s="6" customFormat="1" x14ac:dyDescent="0.25">
      <c r="A55" s="10" t="s">
        <v>148</v>
      </c>
      <c r="B55" s="10" t="s">
        <v>155</v>
      </c>
      <c r="C55" s="10" t="s">
        <v>156</v>
      </c>
      <c r="D55" s="11">
        <v>0</v>
      </c>
      <c r="E55" s="11">
        <v>0</v>
      </c>
      <c r="F55" s="11">
        <f>G55+H55</f>
        <v>40</v>
      </c>
      <c r="G55" s="11">
        <v>0</v>
      </c>
      <c r="H55" s="11">
        <v>40</v>
      </c>
      <c r="I55" s="11">
        <v>40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158</v>
      </c>
      <c r="C56" s="10" t="s">
        <v>159</v>
      </c>
      <c r="D56" s="11">
        <f>D57+D59</f>
        <v>108050</v>
      </c>
      <c r="E56" s="11">
        <f>E57+E59</f>
        <v>108050</v>
      </c>
      <c r="F56" s="11">
        <f>G56+H56</f>
        <v>184791</v>
      </c>
      <c r="G56" s="11">
        <f>G57+G59</f>
        <v>184757</v>
      </c>
      <c r="H56" s="11">
        <f>H57+H59</f>
        <v>34</v>
      </c>
      <c r="I56" s="11">
        <f>I57+I59</f>
        <v>67922</v>
      </c>
      <c r="J56" s="11">
        <f>J57+J59</f>
        <v>1851</v>
      </c>
      <c r="K56" s="11">
        <f>F56-I56-J56</f>
        <v>115018</v>
      </c>
    </row>
    <row r="57" spans="1:11" s="6" customFormat="1" ht="22.5" x14ac:dyDescent="0.25">
      <c r="A57" s="10" t="s">
        <v>256</v>
      </c>
      <c r="B57" s="10" t="s">
        <v>161</v>
      </c>
      <c r="C57" s="10" t="s">
        <v>162</v>
      </c>
      <c r="D57" s="11">
        <f>D58</f>
        <v>108050</v>
      </c>
      <c r="E57" s="11">
        <f>E58</f>
        <v>108050</v>
      </c>
      <c r="F57" s="11">
        <f>G57+H57</f>
        <v>184757</v>
      </c>
      <c r="G57" s="11">
        <f>G58</f>
        <v>184757</v>
      </c>
      <c r="H57" s="11">
        <f>H58</f>
        <v>0</v>
      </c>
      <c r="I57" s="11">
        <f>I58</f>
        <v>67888</v>
      </c>
      <c r="J57" s="11">
        <f>J58</f>
        <v>1851</v>
      </c>
      <c r="K57" s="11">
        <f>F57-I57-J57</f>
        <v>115018</v>
      </c>
    </row>
    <row r="58" spans="1:11" s="6" customFormat="1" ht="22.5" x14ac:dyDescent="0.25">
      <c r="A58" s="10" t="s">
        <v>157</v>
      </c>
      <c r="B58" s="10" t="s">
        <v>164</v>
      </c>
      <c r="C58" s="10" t="s">
        <v>165</v>
      </c>
      <c r="D58" s="11">
        <v>108050</v>
      </c>
      <c r="E58" s="11">
        <v>108050</v>
      </c>
      <c r="F58" s="11">
        <f>G58+H58</f>
        <v>184757</v>
      </c>
      <c r="G58" s="11">
        <v>184757</v>
      </c>
      <c r="H58" s="11">
        <v>0</v>
      </c>
      <c r="I58" s="11">
        <v>67888</v>
      </c>
      <c r="J58" s="11">
        <v>1851</v>
      </c>
      <c r="K58" s="11">
        <f>F58-I58-J58</f>
        <v>115018</v>
      </c>
    </row>
    <row r="59" spans="1:11" s="6" customFormat="1" x14ac:dyDescent="0.25">
      <c r="A59" s="10" t="s">
        <v>257</v>
      </c>
      <c r="B59" s="10" t="s">
        <v>167</v>
      </c>
      <c r="C59" s="10" t="s">
        <v>168</v>
      </c>
      <c r="D59" s="11">
        <v>0</v>
      </c>
      <c r="E59" s="11">
        <v>0</v>
      </c>
      <c r="F59" s="11">
        <f>G59+H59</f>
        <v>34</v>
      </c>
      <c r="G59" s="11">
        <v>0</v>
      </c>
      <c r="H59" s="11">
        <v>34</v>
      </c>
      <c r="I59" s="11">
        <v>34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258</v>
      </c>
      <c r="B60" s="10" t="s">
        <v>170</v>
      </c>
      <c r="C60" s="10" t="s">
        <v>171</v>
      </c>
      <c r="D60" s="11">
        <f>+D61</f>
        <v>61100</v>
      </c>
      <c r="E60" s="11">
        <f>+E61</f>
        <v>61100</v>
      </c>
      <c r="F60" s="11">
        <f>G60+H60</f>
        <v>86092</v>
      </c>
      <c r="G60" s="11">
        <f>+G61</f>
        <v>9988</v>
      </c>
      <c r="H60" s="11">
        <f>+H61</f>
        <v>76104</v>
      </c>
      <c r="I60" s="11">
        <f>+I61</f>
        <v>66166</v>
      </c>
      <c r="J60" s="11">
        <f>+J61</f>
        <v>0</v>
      </c>
      <c r="K60" s="11">
        <f>F60-I60-J60</f>
        <v>19926</v>
      </c>
    </row>
    <row r="61" spans="1:11" s="6" customFormat="1" x14ac:dyDescent="0.25">
      <c r="A61" s="10" t="s">
        <v>259</v>
      </c>
      <c r="B61" s="10" t="s">
        <v>173</v>
      </c>
      <c r="C61" s="10" t="s">
        <v>174</v>
      </c>
      <c r="D61" s="11">
        <v>61100</v>
      </c>
      <c r="E61" s="11">
        <v>61100</v>
      </c>
      <c r="F61" s="11">
        <f>G61+H61</f>
        <v>86092</v>
      </c>
      <c r="G61" s="11">
        <v>9988</v>
      </c>
      <c r="H61" s="11">
        <v>76104</v>
      </c>
      <c r="I61" s="11">
        <v>66166</v>
      </c>
      <c r="J61" s="11">
        <v>0</v>
      </c>
      <c r="K61" s="11">
        <f>F61-I61-J61</f>
        <v>19926</v>
      </c>
    </row>
    <row r="62" spans="1:11" s="6" customFormat="1" ht="22.5" x14ac:dyDescent="0.25">
      <c r="A62" s="10" t="s">
        <v>260</v>
      </c>
      <c r="B62" s="10" t="s">
        <v>261</v>
      </c>
      <c r="C62" s="10" t="s">
        <v>262</v>
      </c>
      <c r="D62" s="11">
        <f>+D63</f>
        <v>-825888</v>
      </c>
      <c r="E62" s="11">
        <f>+E63</f>
        <v>-1884176</v>
      </c>
      <c r="F62" s="11">
        <f>G62+H62</f>
        <v>-1846735</v>
      </c>
      <c r="G62" s="11">
        <f>+G63</f>
        <v>0</v>
      </c>
      <c r="H62" s="11">
        <f>+H63</f>
        <v>-1846735</v>
      </c>
      <c r="I62" s="11">
        <f>+I63</f>
        <v>-1846735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263</v>
      </c>
      <c r="B63" s="10" t="s">
        <v>176</v>
      </c>
      <c r="C63" s="10" t="s">
        <v>177</v>
      </c>
      <c r="D63" s="11">
        <v>-825888</v>
      </c>
      <c r="E63" s="11">
        <v>-1884176</v>
      </c>
      <c r="F63" s="11">
        <f>G63+H63</f>
        <v>-1846735</v>
      </c>
      <c r="G63" s="11">
        <v>0</v>
      </c>
      <c r="H63" s="11">
        <v>-1846735</v>
      </c>
      <c r="I63" s="11">
        <v>-1846735</v>
      </c>
      <c r="J63" s="11">
        <v>0</v>
      </c>
      <c r="K63" s="11">
        <f>F63-I63-J63</f>
        <v>0</v>
      </c>
    </row>
    <row r="64" spans="1:11" s="6" customFormat="1" x14ac:dyDescent="0.25">
      <c r="A64" s="10" t="s">
        <v>264</v>
      </c>
      <c r="B64" s="10" t="s">
        <v>191</v>
      </c>
      <c r="C64" s="10" t="s">
        <v>192</v>
      </c>
      <c r="D64" s="11">
        <f>D65</f>
        <v>102300</v>
      </c>
      <c r="E64" s="11">
        <f>E65</f>
        <v>600300</v>
      </c>
      <c r="F64" s="11">
        <f>G64+H64</f>
        <v>565152</v>
      </c>
      <c r="G64" s="11">
        <f>G65</f>
        <v>0</v>
      </c>
      <c r="H64" s="11">
        <f>H65</f>
        <v>565152</v>
      </c>
      <c r="I64" s="11">
        <f>I65</f>
        <v>565152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265</v>
      </c>
      <c r="B65" s="10" t="s">
        <v>194</v>
      </c>
      <c r="C65" s="10" t="s">
        <v>195</v>
      </c>
      <c r="D65" s="11">
        <f>D66+D70</f>
        <v>102300</v>
      </c>
      <c r="E65" s="11">
        <f>E66+E70</f>
        <v>600300</v>
      </c>
      <c r="F65" s="11">
        <f>G65+H65</f>
        <v>565152</v>
      </c>
      <c r="G65" s="11">
        <f>G66+G70</f>
        <v>0</v>
      </c>
      <c r="H65" s="11">
        <f>H66+H70</f>
        <v>565152</v>
      </c>
      <c r="I65" s="11">
        <f>I66+I70</f>
        <v>565152</v>
      </c>
      <c r="J65" s="11">
        <f>J66+J70</f>
        <v>0</v>
      </c>
      <c r="K65" s="11">
        <f>F65-I65-J65</f>
        <v>0</v>
      </c>
    </row>
    <row r="66" spans="1:12" s="6" customFormat="1" ht="96" x14ac:dyDescent="0.25">
      <c r="A66" s="10" t="s">
        <v>266</v>
      </c>
      <c r="B66" s="10" t="s">
        <v>197</v>
      </c>
      <c r="C66" s="10" t="s">
        <v>198</v>
      </c>
      <c r="D66" s="11">
        <f>+D67+D68+D69</f>
        <v>99100</v>
      </c>
      <c r="E66" s="11">
        <f>+E67+E68+E69</f>
        <v>597100</v>
      </c>
      <c r="F66" s="11">
        <f>G66+H66</f>
        <v>562013</v>
      </c>
      <c r="G66" s="11">
        <f>+G67+G68+G69</f>
        <v>0</v>
      </c>
      <c r="H66" s="11">
        <f>+H67+H68+H69</f>
        <v>562013</v>
      </c>
      <c r="I66" s="11">
        <f>+I67+I68+I69</f>
        <v>562013</v>
      </c>
      <c r="J66" s="11">
        <f>+J67+J68+J69</f>
        <v>0</v>
      </c>
      <c r="K66" s="11">
        <f>F66-I66-J66</f>
        <v>0</v>
      </c>
    </row>
    <row r="67" spans="1:12" s="6" customFormat="1" x14ac:dyDescent="0.25">
      <c r="A67" s="10" t="s">
        <v>267</v>
      </c>
      <c r="B67" s="10" t="s">
        <v>200</v>
      </c>
      <c r="C67" s="10" t="s">
        <v>201</v>
      </c>
      <c r="D67" s="11">
        <v>0</v>
      </c>
      <c r="E67" s="11">
        <v>305000</v>
      </c>
      <c r="F67" s="11">
        <f>G67+H67</f>
        <v>305000</v>
      </c>
      <c r="G67" s="11">
        <v>0</v>
      </c>
      <c r="H67" s="11">
        <v>305000</v>
      </c>
      <c r="I67" s="11">
        <v>305000</v>
      </c>
      <c r="J67" s="11">
        <v>0</v>
      </c>
      <c r="K67" s="11">
        <f>F67-I67-J67</f>
        <v>0</v>
      </c>
    </row>
    <row r="68" spans="1:12" s="6" customFormat="1" ht="43.5" x14ac:dyDescent="0.25">
      <c r="A68" s="10" t="s">
        <v>184</v>
      </c>
      <c r="B68" s="10" t="s">
        <v>203</v>
      </c>
      <c r="C68" s="10" t="s">
        <v>204</v>
      </c>
      <c r="D68" s="11">
        <v>35100</v>
      </c>
      <c r="E68" s="11">
        <v>228100</v>
      </c>
      <c r="F68" s="11">
        <f>G68+H68</f>
        <v>193512</v>
      </c>
      <c r="G68" s="11">
        <v>0</v>
      </c>
      <c r="H68" s="11">
        <v>193512</v>
      </c>
      <c r="I68" s="11">
        <v>193512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268</v>
      </c>
      <c r="B69" s="10" t="s">
        <v>206</v>
      </c>
      <c r="C69" s="10" t="s">
        <v>207</v>
      </c>
      <c r="D69" s="11">
        <v>64000</v>
      </c>
      <c r="E69" s="11">
        <v>64000</v>
      </c>
      <c r="F69" s="11">
        <f>G69+H69</f>
        <v>63501</v>
      </c>
      <c r="G69" s="11">
        <v>0</v>
      </c>
      <c r="H69" s="11">
        <v>63501</v>
      </c>
      <c r="I69" s="11">
        <v>63501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269</v>
      </c>
      <c r="B70" s="10" t="s">
        <v>215</v>
      </c>
      <c r="C70" s="10" t="s">
        <v>216</v>
      </c>
      <c r="D70" s="11">
        <f>+D71</f>
        <v>3200</v>
      </c>
      <c r="E70" s="11">
        <f>+E71</f>
        <v>3200</v>
      </c>
      <c r="F70" s="11">
        <f>G70+H70</f>
        <v>3139</v>
      </c>
      <c r="G70" s="11">
        <f>+G71</f>
        <v>0</v>
      </c>
      <c r="H70" s="11">
        <f>+H71</f>
        <v>3139</v>
      </c>
      <c r="I70" s="11">
        <f>+I71</f>
        <v>3139</v>
      </c>
      <c r="J70" s="11">
        <f>+J71</f>
        <v>0</v>
      </c>
      <c r="K70" s="11">
        <f>F70-I70-J70</f>
        <v>0</v>
      </c>
    </row>
    <row r="71" spans="1:12" s="6" customFormat="1" ht="43.5" x14ac:dyDescent="0.25">
      <c r="A71" s="10" t="s">
        <v>270</v>
      </c>
      <c r="B71" s="10" t="s">
        <v>221</v>
      </c>
      <c r="C71" s="10" t="s">
        <v>222</v>
      </c>
      <c r="D71" s="11">
        <v>3200</v>
      </c>
      <c r="E71" s="11">
        <v>3200</v>
      </c>
      <c r="F71" s="11">
        <f>G71+H71</f>
        <v>3139</v>
      </c>
      <c r="G71" s="11">
        <v>0</v>
      </c>
      <c r="H71" s="11">
        <v>3139</v>
      </c>
      <c r="I71" s="11">
        <v>3139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235</v>
      </c>
      <c r="B73" s="13"/>
      <c r="C73" s="13"/>
      <c r="D73" s="13"/>
      <c r="E73" s="13" t="s">
        <v>237</v>
      </c>
      <c r="F73" s="13"/>
      <c r="G73" s="13"/>
      <c r="H73" s="13"/>
      <c r="I73" s="13" t="s">
        <v>238</v>
      </c>
      <c r="J73" s="13"/>
      <c r="K73" s="13"/>
      <c r="L73" s="13"/>
    </row>
    <row r="74" spans="1:12" x14ac:dyDescent="0.25">
      <c r="A74" s="3" t="s">
        <v>236</v>
      </c>
      <c r="B74" s="3"/>
      <c r="C74" s="3"/>
      <c r="D74" s="3"/>
      <c r="E74" s="3" t="s">
        <v>237</v>
      </c>
      <c r="F74" s="3"/>
      <c r="G74" s="3"/>
      <c r="H74" s="3"/>
      <c r="I74" s="3" t="s">
        <v>239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2">
    <mergeCell ref="A73:D73"/>
    <mergeCell ref="A74:D74"/>
    <mergeCell ref="E73:H73"/>
    <mergeCell ref="E74:H74"/>
    <mergeCell ref="I73:L73"/>
    <mergeCell ref="I74:L7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E86D-CE8A-40A7-BC0C-9504CE17A38E}">
  <dimension ref="A1:T6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271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272</v>
      </c>
      <c r="C11" s="10" t="s">
        <v>21</v>
      </c>
      <c r="D11" s="11">
        <f>D12+D17+D20+D27</f>
        <v>1524938</v>
      </c>
      <c r="E11" s="11">
        <f>E12+E17+E20+E27</f>
        <v>2945626</v>
      </c>
      <c r="F11" s="11">
        <f>G11+H11</f>
        <v>2783218</v>
      </c>
      <c r="G11" s="11">
        <f>G12+G17+G20+G27</f>
        <v>0</v>
      </c>
      <c r="H11" s="11">
        <f>H12+H17+H20+H27</f>
        <v>2783218</v>
      </c>
      <c r="I11" s="11">
        <f>I12+I17+I20+I27</f>
        <v>2783218</v>
      </c>
      <c r="J11" s="11">
        <f>J12+J17+J20+J27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825888</v>
      </c>
      <c r="E12" s="11">
        <f>+E13</f>
        <v>1884176</v>
      </c>
      <c r="F12" s="11">
        <f>G12+H12</f>
        <v>1846735</v>
      </c>
      <c r="G12" s="11">
        <f>+G13</f>
        <v>0</v>
      </c>
      <c r="H12" s="11">
        <f>+H13</f>
        <v>1846735</v>
      </c>
      <c r="I12" s="11">
        <f>+I13</f>
        <v>1846735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273</v>
      </c>
      <c r="B13" s="10" t="s">
        <v>125</v>
      </c>
      <c r="C13" s="10" t="s">
        <v>126</v>
      </c>
      <c r="D13" s="11">
        <f>+D14</f>
        <v>825888</v>
      </c>
      <c r="E13" s="11">
        <f>+E14</f>
        <v>1884176</v>
      </c>
      <c r="F13" s="11">
        <f>G13+H13</f>
        <v>1846735</v>
      </c>
      <c r="G13" s="11">
        <f>+G14</f>
        <v>0</v>
      </c>
      <c r="H13" s="11">
        <f>+H14</f>
        <v>1846735</v>
      </c>
      <c r="I13" s="11">
        <f>+I14</f>
        <v>1846735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242</v>
      </c>
      <c r="B14" s="10" t="s">
        <v>140</v>
      </c>
      <c r="C14" s="10" t="s">
        <v>141</v>
      </c>
      <c r="D14" s="11">
        <f>+D15</f>
        <v>825888</v>
      </c>
      <c r="E14" s="11">
        <f>+E15</f>
        <v>1884176</v>
      </c>
      <c r="F14" s="11">
        <f>G14+H14</f>
        <v>1846735</v>
      </c>
      <c r="G14" s="11">
        <f>+G15</f>
        <v>0</v>
      </c>
      <c r="H14" s="11">
        <f>+H15</f>
        <v>1846735</v>
      </c>
      <c r="I14" s="11">
        <f>+I15</f>
        <v>1846735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274</v>
      </c>
      <c r="B15" s="10" t="s">
        <v>261</v>
      </c>
      <c r="C15" s="10" t="s">
        <v>262</v>
      </c>
      <c r="D15" s="11">
        <f>+D16</f>
        <v>825888</v>
      </c>
      <c r="E15" s="11">
        <f>+E16</f>
        <v>1884176</v>
      </c>
      <c r="F15" s="11">
        <f>G15+H15</f>
        <v>1846735</v>
      </c>
      <c r="G15" s="11">
        <f>+G16</f>
        <v>0</v>
      </c>
      <c r="H15" s="11">
        <f>+H16</f>
        <v>1846735</v>
      </c>
      <c r="I15" s="11">
        <f>+I16</f>
        <v>1846735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275</v>
      </c>
      <c r="B16" s="10" t="s">
        <v>179</v>
      </c>
      <c r="C16" s="10" t="s">
        <v>180</v>
      </c>
      <c r="D16" s="11">
        <v>825888</v>
      </c>
      <c r="E16" s="11">
        <v>1884176</v>
      </c>
      <c r="F16" s="11">
        <f>G16+H16</f>
        <v>1846735</v>
      </c>
      <c r="G16" s="11">
        <v>0</v>
      </c>
      <c r="H16" s="11">
        <v>1846735</v>
      </c>
      <c r="I16" s="11">
        <v>1846735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73</v>
      </c>
      <c r="B17" s="10" t="s">
        <v>182</v>
      </c>
      <c r="C17" s="10" t="s">
        <v>183</v>
      </c>
      <c r="D17" s="11">
        <f>D18</f>
        <v>0</v>
      </c>
      <c r="E17" s="11">
        <f>E18</f>
        <v>0</v>
      </c>
      <c r="F17" s="11">
        <f>G17+H17</f>
        <v>25257</v>
      </c>
      <c r="G17" s="11">
        <f>G18</f>
        <v>0</v>
      </c>
      <c r="H17" s="11">
        <f>H18</f>
        <v>25257</v>
      </c>
      <c r="I17" s="11">
        <f>I18</f>
        <v>25257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76</v>
      </c>
      <c r="B18" s="10" t="s">
        <v>185</v>
      </c>
      <c r="C18" s="10" t="s">
        <v>186</v>
      </c>
      <c r="D18" s="11">
        <f>+D19</f>
        <v>0</v>
      </c>
      <c r="E18" s="11">
        <f>+E19</f>
        <v>0</v>
      </c>
      <c r="F18" s="11">
        <f>G18+H18</f>
        <v>25257</v>
      </c>
      <c r="G18" s="11">
        <f>+G19</f>
        <v>0</v>
      </c>
      <c r="H18" s="11">
        <f>+H19</f>
        <v>25257</v>
      </c>
      <c r="I18" s="11">
        <f>+I19</f>
        <v>25257</v>
      </c>
      <c r="J18" s="11">
        <f>+J19</f>
        <v>0</v>
      </c>
      <c r="K18" s="11">
        <f>F18-I18-J18</f>
        <v>0</v>
      </c>
    </row>
    <row r="19" spans="1:12" s="6" customFormat="1" ht="22.5" x14ac:dyDescent="0.25">
      <c r="A19" s="10" t="s">
        <v>245</v>
      </c>
      <c r="B19" s="10" t="s">
        <v>188</v>
      </c>
      <c r="C19" s="10" t="s">
        <v>189</v>
      </c>
      <c r="D19" s="11">
        <v>0</v>
      </c>
      <c r="E19" s="11">
        <v>0</v>
      </c>
      <c r="F19" s="11">
        <f>G19+H19</f>
        <v>25257</v>
      </c>
      <c r="G19" s="11">
        <v>0</v>
      </c>
      <c r="H19" s="11">
        <v>25257</v>
      </c>
      <c r="I19" s="11">
        <v>25257</v>
      </c>
      <c r="J19" s="11">
        <v>0</v>
      </c>
      <c r="K19" s="11">
        <f>F19-I19-J19</f>
        <v>0</v>
      </c>
    </row>
    <row r="20" spans="1:12" s="6" customFormat="1" x14ac:dyDescent="0.25">
      <c r="A20" s="10" t="s">
        <v>247</v>
      </c>
      <c r="B20" s="10" t="s">
        <v>191</v>
      </c>
      <c r="C20" s="10" t="s">
        <v>192</v>
      </c>
      <c r="D20" s="11">
        <f>D21</f>
        <v>395500</v>
      </c>
      <c r="E20" s="11">
        <f>E21</f>
        <v>757900</v>
      </c>
      <c r="F20" s="11">
        <f>G20+H20</f>
        <v>713611</v>
      </c>
      <c r="G20" s="11">
        <f>G21</f>
        <v>0</v>
      </c>
      <c r="H20" s="11">
        <f>H21</f>
        <v>713611</v>
      </c>
      <c r="I20" s="11">
        <f>I21</f>
        <v>713611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94</v>
      </c>
      <c r="B21" s="10" t="s">
        <v>194</v>
      </c>
      <c r="C21" s="10" t="s">
        <v>195</v>
      </c>
      <c r="D21" s="11">
        <f>D22+D25</f>
        <v>395500</v>
      </c>
      <c r="E21" s="11">
        <f>E22+E25</f>
        <v>757900</v>
      </c>
      <c r="F21" s="11">
        <f>G21+H21</f>
        <v>713611</v>
      </c>
      <c r="G21" s="11">
        <f>G22+G25</f>
        <v>0</v>
      </c>
      <c r="H21" s="11">
        <f>H22+H25</f>
        <v>713611</v>
      </c>
      <c r="I21" s="11">
        <f>I22+I25</f>
        <v>713611</v>
      </c>
      <c r="J21" s="11">
        <f>J22+J25</f>
        <v>0</v>
      </c>
      <c r="K21" s="11">
        <f>F21-I21-J21</f>
        <v>0</v>
      </c>
    </row>
    <row r="22" spans="1:12" s="6" customFormat="1" ht="96" x14ac:dyDescent="0.25">
      <c r="A22" s="10" t="s">
        <v>97</v>
      </c>
      <c r="B22" s="10" t="s">
        <v>197</v>
      </c>
      <c r="C22" s="10" t="s">
        <v>198</v>
      </c>
      <c r="D22" s="11">
        <f>+D23+D24</f>
        <v>351200</v>
      </c>
      <c r="E22" s="11">
        <f>+E23+E24</f>
        <v>713600</v>
      </c>
      <c r="F22" s="11">
        <f>G22+H22</f>
        <v>713611</v>
      </c>
      <c r="G22" s="11">
        <f>+G23+G24</f>
        <v>0</v>
      </c>
      <c r="H22" s="11">
        <f>+H23+H24</f>
        <v>713611</v>
      </c>
      <c r="I22" s="11">
        <f>+I23+I24</f>
        <v>713611</v>
      </c>
      <c r="J22" s="11">
        <f>+J23+J24</f>
        <v>0</v>
      </c>
      <c r="K22" s="11">
        <f>F22-I22-J22</f>
        <v>0</v>
      </c>
    </row>
    <row r="23" spans="1:12" s="6" customFormat="1" ht="22.5" x14ac:dyDescent="0.25">
      <c r="A23" s="10" t="s">
        <v>255</v>
      </c>
      <c r="B23" s="10" t="s">
        <v>209</v>
      </c>
      <c r="C23" s="10" t="s">
        <v>210</v>
      </c>
      <c r="D23" s="11">
        <v>351200</v>
      </c>
      <c r="E23" s="11">
        <v>713600</v>
      </c>
      <c r="F23" s="11">
        <f>G23+H23</f>
        <v>713564</v>
      </c>
      <c r="G23" s="11">
        <v>0</v>
      </c>
      <c r="H23" s="11">
        <v>713564</v>
      </c>
      <c r="I23" s="11">
        <v>713564</v>
      </c>
      <c r="J23" s="11">
        <v>0</v>
      </c>
      <c r="K23" s="11">
        <f>F23-I23-J23</f>
        <v>0</v>
      </c>
    </row>
    <row r="24" spans="1:12" s="6" customFormat="1" ht="54" x14ac:dyDescent="0.25">
      <c r="A24" s="10" t="s">
        <v>151</v>
      </c>
      <c r="B24" s="10" t="s">
        <v>212</v>
      </c>
      <c r="C24" s="10" t="s">
        <v>213</v>
      </c>
      <c r="D24" s="11">
        <v>0</v>
      </c>
      <c r="E24" s="11">
        <v>0</v>
      </c>
      <c r="F24" s="11">
        <f>G24+H24</f>
        <v>47</v>
      </c>
      <c r="G24" s="11">
        <v>0</v>
      </c>
      <c r="H24" s="11">
        <v>47</v>
      </c>
      <c r="I24" s="11">
        <v>47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163</v>
      </c>
      <c r="B25" s="10" t="s">
        <v>215</v>
      </c>
      <c r="C25" s="10" t="s">
        <v>216</v>
      </c>
      <c r="D25" s="11">
        <f>+D26</f>
        <v>44300</v>
      </c>
      <c r="E25" s="11">
        <f>+E26</f>
        <v>44300</v>
      </c>
      <c r="F25" s="11">
        <f>G25+H25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+J26</f>
        <v>0</v>
      </c>
      <c r="K25" s="11">
        <f>F25-I25-J25</f>
        <v>0</v>
      </c>
    </row>
    <row r="26" spans="1:12" s="6" customFormat="1" ht="22.5" x14ac:dyDescent="0.25">
      <c r="A26" s="10" t="s">
        <v>258</v>
      </c>
      <c r="B26" s="10" t="s">
        <v>218</v>
      </c>
      <c r="C26" s="10" t="s">
        <v>219</v>
      </c>
      <c r="D26" s="11">
        <v>44300</v>
      </c>
      <c r="E26" s="11">
        <v>44300</v>
      </c>
      <c r="F26" s="11">
        <f>G26+H26</f>
        <v>0</v>
      </c>
      <c r="G26" s="11">
        <v>0</v>
      </c>
      <c r="H26" s="11">
        <v>0</v>
      </c>
      <c r="I26" s="11">
        <v>0</v>
      </c>
      <c r="J26" s="11">
        <v>0</v>
      </c>
      <c r="K26" s="11">
        <f>F26-I26-J26</f>
        <v>0</v>
      </c>
    </row>
    <row r="27" spans="1:12" s="6" customFormat="1" ht="33" x14ac:dyDescent="0.25">
      <c r="A27" s="10" t="s">
        <v>276</v>
      </c>
      <c r="B27" s="10" t="s">
        <v>224</v>
      </c>
      <c r="C27" s="10" t="s">
        <v>225</v>
      </c>
      <c r="D27" s="11">
        <f>+D28</f>
        <v>303550</v>
      </c>
      <c r="E27" s="11">
        <f>+E28</f>
        <v>303550</v>
      </c>
      <c r="F27" s="11">
        <f>G27+H27</f>
        <v>197615</v>
      </c>
      <c r="G27" s="11">
        <f>+G28</f>
        <v>0</v>
      </c>
      <c r="H27" s="11">
        <f>+H28</f>
        <v>197615</v>
      </c>
      <c r="I27" s="11">
        <f>+I28</f>
        <v>197615</v>
      </c>
      <c r="J27" s="11">
        <f>+J28</f>
        <v>0</v>
      </c>
      <c r="K27" s="11">
        <f>F27-I27-J27</f>
        <v>0</v>
      </c>
    </row>
    <row r="28" spans="1:12" s="6" customFormat="1" x14ac:dyDescent="0.25">
      <c r="A28" s="10" t="s">
        <v>202</v>
      </c>
      <c r="B28" s="10" t="s">
        <v>227</v>
      </c>
      <c r="C28" s="10" t="s">
        <v>228</v>
      </c>
      <c r="D28" s="11">
        <f>D29+D30</f>
        <v>303550</v>
      </c>
      <c r="E28" s="11">
        <f>E29+E30</f>
        <v>303550</v>
      </c>
      <c r="F28" s="11">
        <f>G28+H28</f>
        <v>197615</v>
      </c>
      <c r="G28" s="11">
        <f>G29+G30</f>
        <v>0</v>
      </c>
      <c r="H28" s="11">
        <f>H29+H30</f>
        <v>197615</v>
      </c>
      <c r="I28" s="11">
        <f>I29+I30</f>
        <v>197615</v>
      </c>
      <c r="J28" s="11">
        <f>J29+J30</f>
        <v>0</v>
      </c>
      <c r="K28" s="11">
        <f>F28-I28-J28</f>
        <v>0</v>
      </c>
    </row>
    <row r="29" spans="1:12" s="6" customFormat="1" ht="22.5" x14ac:dyDescent="0.25">
      <c r="A29" s="10" t="s">
        <v>277</v>
      </c>
      <c r="B29" s="10" t="s">
        <v>230</v>
      </c>
      <c r="C29" s="10" t="s">
        <v>231</v>
      </c>
      <c r="D29" s="11">
        <v>195550</v>
      </c>
      <c r="E29" s="11">
        <v>195550</v>
      </c>
      <c r="F29" s="11">
        <f>G29+H29</f>
        <v>1510</v>
      </c>
      <c r="G29" s="11">
        <v>0</v>
      </c>
      <c r="H29" s="11">
        <v>1510</v>
      </c>
      <c r="I29" s="11">
        <v>1510</v>
      </c>
      <c r="J29" s="11">
        <v>0</v>
      </c>
      <c r="K29" s="11">
        <f>F29-I29-J29</f>
        <v>0</v>
      </c>
    </row>
    <row r="30" spans="1:12" s="6" customFormat="1" x14ac:dyDescent="0.25">
      <c r="A30" s="10" t="s">
        <v>278</v>
      </c>
      <c r="B30" s="10" t="s">
        <v>233</v>
      </c>
      <c r="C30" s="10" t="s">
        <v>234</v>
      </c>
      <c r="D30" s="11">
        <v>108000</v>
      </c>
      <c r="E30" s="11">
        <v>108000</v>
      </c>
      <c r="F30" s="11">
        <f>G30+H30</f>
        <v>196105</v>
      </c>
      <c r="G30" s="11">
        <v>0</v>
      </c>
      <c r="H30" s="11">
        <v>196105</v>
      </c>
      <c r="I30" s="11">
        <v>196105</v>
      </c>
      <c r="J30" s="11">
        <v>0</v>
      </c>
      <c r="K30" s="11">
        <f>F30-I30-J30</f>
        <v>0</v>
      </c>
    </row>
    <row r="31" spans="1:12" s="6" customFormat="1" x14ac:dyDescent="0.2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</row>
    <row r="32" spans="1:12" x14ac:dyDescent="0.25">
      <c r="A32" s="13" t="s">
        <v>235</v>
      </c>
      <c r="B32" s="13"/>
      <c r="C32" s="13"/>
      <c r="D32" s="13"/>
      <c r="E32" s="13" t="s">
        <v>237</v>
      </c>
      <c r="F32" s="13"/>
      <c r="G32" s="13"/>
      <c r="H32" s="13"/>
      <c r="I32" s="13" t="s">
        <v>238</v>
      </c>
      <c r="J32" s="13"/>
      <c r="K32" s="13"/>
      <c r="L32" s="13"/>
    </row>
    <row r="33" spans="1:12" x14ac:dyDescent="0.25">
      <c r="A33" s="3" t="s">
        <v>236</v>
      </c>
      <c r="B33" s="3"/>
      <c r="C33" s="3"/>
      <c r="D33" s="3"/>
      <c r="E33" s="3" t="s">
        <v>237</v>
      </c>
      <c r="F33" s="3"/>
      <c r="G33" s="3"/>
      <c r="H33" s="3"/>
      <c r="I33" s="3" t="s">
        <v>239</v>
      </c>
      <c r="J33" s="3"/>
      <c r="K33" s="3"/>
      <c r="L33" s="3"/>
    </row>
    <row r="63" spans="1:20" x14ac:dyDescent="0.25">
      <c r="A63" s="12"/>
      <c r="B63" s="12"/>
      <c r="C63" s="12"/>
      <c r="D63" s="12"/>
      <c r="I63" s="12"/>
      <c r="J63" s="12"/>
      <c r="K63" s="12"/>
      <c r="L63" s="12"/>
      <c r="Q63" s="12"/>
      <c r="R63" s="12"/>
      <c r="S63" s="12"/>
      <c r="T63" s="12"/>
    </row>
  </sheetData>
  <mergeCells count="22">
    <mergeCell ref="A32:D32"/>
    <mergeCell ref="A33:D33"/>
    <mergeCell ref="E32:H32"/>
    <mergeCell ref="E33:H33"/>
    <mergeCell ref="I32:L32"/>
    <mergeCell ref="I33:L3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2022-03-01T08:36:00Z</dcterms:created>
  <dcterms:modified xsi:type="dcterms:W3CDTF">2022-03-01T08:36:10Z</dcterms:modified>
</cp:coreProperties>
</file>