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D8A20698-EFC2-4A9C-AE0A-44FD68178FAD}" xr6:coauthVersionLast="45" xr6:coauthVersionMax="45" xr10:uidLastSave="{00000000-0000-0000-0000-000000000000}"/>
  <bookViews>
    <workbookView xWindow="2508" yWindow="2508" windowWidth="17280" windowHeight="8964" xr2:uid="{3122F7B8-883D-4FD4-AD97-2E2B4F55D3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K19" i="1"/>
  <c r="D20" i="1"/>
  <c r="E20" i="1"/>
  <c r="F20" i="1"/>
  <c r="G20" i="1"/>
  <c r="H20" i="1"/>
  <c r="I20" i="1"/>
  <c r="J20" i="1"/>
  <c r="K20" i="1"/>
  <c r="L20" i="1"/>
  <c r="K21" i="1"/>
  <c r="E22" i="1"/>
  <c r="G22" i="1"/>
  <c r="I22" i="1"/>
  <c r="K22" i="1" s="1"/>
  <c r="D23" i="1"/>
  <c r="D22" i="1" s="1"/>
  <c r="E23" i="1"/>
  <c r="F23" i="1"/>
  <c r="F22" i="1" s="1"/>
  <c r="G23" i="1"/>
  <c r="H23" i="1"/>
  <c r="H22" i="1" s="1"/>
  <c r="I23" i="1"/>
  <c r="K23" i="1" s="1"/>
  <c r="J23" i="1"/>
  <c r="J22" i="1" s="1"/>
  <c r="L23" i="1"/>
  <c r="L22" i="1" s="1"/>
  <c r="K24" i="1"/>
  <c r="D27" i="1"/>
  <c r="D26" i="1" s="1"/>
  <c r="E27" i="1"/>
  <c r="F27" i="1"/>
  <c r="F26" i="1" s="1"/>
  <c r="G27" i="1"/>
  <c r="H27" i="1"/>
  <c r="H26" i="1" s="1"/>
  <c r="I27" i="1"/>
  <c r="K27" i="1" s="1"/>
  <c r="J27" i="1"/>
  <c r="J26" i="1" s="1"/>
  <c r="L27" i="1"/>
  <c r="L26" i="1" s="1"/>
  <c r="K28" i="1"/>
  <c r="K29" i="1"/>
  <c r="D30" i="1"/>
  <c r="E30" i="1"/>
  <c r="E26" i="1" s="1"/>
  <c r="E25" i="1" s="1"/>
  <c r="F30" i="1"/>
  <c r="G30" i="1"/>
  <c r="G26" i="1" s="1"/>
  <c r="H30" i="1"/>
  <c r="I30" i="1"/>
  <c r="K30" i="1" s="1"/>
  <c r="J30" i="1"/>
  <c r="L30" i="1"/>
  <c r="K31" i="1"/>
  <c r="K32" i="1"/>
  <c r="D33" i="1"/>
  <c r="E33" i="1"/>
  <c r="F33" i="1"/>
  <c r="G33" i="1"/>
  <c r="H33" i="1"/>
  <c r="I33" i="1"/>
  <c r="J33" i="1"/>
  <c r="K33" i="1" s="1"/>
  <c r="L33" i="1"/>
  <c r="K34" i="1"/>
  <c r="D36" i="1"/>
  <c r="E36" i="1"/>
  <c r="E35" i="1" s="1"/>
  <c r="F36" i="1"/>
  <c r="G36" i="1"/>
  <c r="G35" i="1" s="1"/>
  <c r="H36" i="1"/>
  <c r="I36" i="1"/>
  <c r="I35" i="1" s="1"/>
  <c r="J36" i="1"/>
  <c r="K36" i="1"/>
  <c r="L36" i="1"/>
  <c r="K37" i="1"/>
  <c r="K38" i="1"/>
  <c r="D39" i="1"/>
  <c r="D35" i="1" s="1"/>
  <c r="E39" i="1"/>
  <c r="F39" i="1"/>
  <c r="F35" i="1" s="1"/>
  <c r="G39" i="1"/>
  <c r="H39" i="1"/>
  <c r="H35" i="1" s="1"/>
  <c r="I39" i="1"/>
  <c r="K39" i="1" s="1"/>
  <c r="J39" i="1"/>
  <c r="J35" i="1" s="1"/>
  <c r="L39" i="1"/>
  <c r="L35" i="1" s="1"/>
  <c r="K40" i="1"/>
  <c r="K41" i="1"/>
  <c r="E42" i="1"/>
  <c r="G42" i="1"/>
  <c r="I42" i="1"/>
  <c r="K42" i="1" s="1"/>
  <c r="D43" i="1"/>
  <c r="D42" i="1" s="1"/>
  <c r="E43" i="1"/>
  <c r="F43" i="1"/>
  <c r="F42" i="1" s="1"/>
  <c r="G43" i="1"/>
  <c r="H43" i="1"/>
  <c r="H42" i="1" s="1"/>
  <c r="I43" i="1"/>
  <c r="K43" i="1" s="1"/>
  <c r="J43" i="1"/>
  <c r="J42" i="1" s="1"/>
  <c r="L43" i="1"/>
  <c r="L42" i="1" s="1"/>
  <c r="K44" i="1"/>
  <c r="D45" i="1"/>
  <c r="E45" i="1"/>
  <c r="F45" i="1"/>
  <c r="G45" i="1"/>
  <c r="H45" i="1"/>
  <c r="I45" i="1"/>
  <c r="J45" i="1"/>
  <c r="K45" i="1" s="1"/>
  <c r="L45" i="1"/>
  <c r="K46" i="1"/>
  <c r="D47" i="1"/>
  <c r="E47" i="1"/>
  <c r="F47" i="1"/>
  <c r="G47" i="1"/>
  <c r="H47" i="1"/>
  <c r="I47" i="1"/>
  <c r="K47" i="1" s="1"/>
  <c r="J47" i="1"/>
  <c r="L47" i="1"/>
  <c r="K48" i="1"/>
  <c r="E50" i="1"/>
  <c r="E49" i="1" s="1"/>
  <c r="G50" i="1"/>
  <c r="G49" i="1" s="1"/>
  <c r="I50" i="1"/>
  <c r="K50" i="1" s="1"/>
  <c r="D51" i="1"/>
  <c r="D50" i="1" s="1"/>
  <c r="E51" i="1"/>
  <c r="F51" i="1"/>
  <c r="F50" i="1" s="1"/>
  <c r="G51" i="1"/>
  <c r="H51" i="1"/>
  <c r="H50" i="1" s="1"/>
  <c r="I51" i="1"/>
  <c r="K51" i="1" s="1"/>
  <c r="J51" i="1"/>
  <c r="J50" i="1" s="1"/>
  <c r="L51" i="1"/>
  <c r="L50" i="1" s="1"/>
  <c r="K52" i="1"/>
  <c r="K53" i="1"/>
  <c r="E54" i="1"/>
  <c r="G54" i="1"/>
  <c r="I54" i="1"/>
  <c r="K54" i="1" s="1"/>
  <c r="D55" i="1"/>
  <c r="D54" i="1" s="1"/>
  <c r="E55" i="1"/>
  <c r="F55" i="1"/>
  <c r="F54" i="1" s="1"/>
  <c r="G55" i="1"/>
  <c r="H55" i="1"/>
  <c r="H54" i="1" s="1"/>
  <c r="I55" i="1"/>
  <c r="K55" i="1" s="1"/>
  <c r="J55" i="1"/>
  <c r="J54" i="1" s="1"/>
  <c r="L55" i="1"/>
  <c r="L54" i="1" s="1"/>
  <c r="K56" i="1"/>
  <c r="E58" i="1"/>
  <c r="E57" i="1" s="1"/>
  <c r="G58" i="1"/>
  <c r="G57" i="1" s="1"/>
  <c r="I58" i="1"/>
  <c r="K58" i="1" s="1"/>
  <c r="D59" i="1"/>
  <c r="D58" i="1" s="1"/>
  <c r="D57" i="1" s="1"/>
  <c r="E59" i="1"/>
  <c r="F59" i="1"/>
  <c r="F58" i="1" s="1"/>
  <c r="F57" i="1" s="1"/>
  <c r="G59" i="1"/>
  <c r="H59" i="1"/>
  <c r="H58" i="1" s="1"/>
  <c r="H57" i="1" s="1"/>
  <c r="I59" i="1"/>
  <c r="K59" i="1" s="1"/>
  <c r="J59" i="1"/>
  <c r="J58" i="1" s="1"/>
  <c r="J57" i="1" s="1"/>
  <c r="L59" i="1"/>
  <c r="L58" i="1" s="1"/>
  <c r="L57" i="1" s="1"/>
  <c r="K60" i="1"/>
  <c r="D61" i="1"/>
  <c r="E61" i="1"/>
  <c r="F61" i="1"/>
  <c r="G61" i="1"/>
  <c r="H61" i="1"/>
  <c r="I61" i="1"/>
  <c r="J61" i="1"/>
  <c r="K61" i="1" s="1"/>
  <c r="L61" i="1"/>
  <c r="K62" i="1"/>
  <c r="K63" i="1"/>
  <c r="K64" i="1"/>
  <c r="K65" i="1"/>
  <c r="K66" i="1"/>
  <c r="K67" i="1"/>
  <c r="K68" i="1"/>
  <c r="K69" i="1"/>
  <c r="D25" i="1" l="1"/>
  <c r="D49" i="1"/>
  <c r="D12" i="1" s="1"/>
  <c r="L25" i="1"/>
  <c r="H12" i="1"/>
  <c r="H49" i="1"/>
  <c r="L49" i="1"/>
  <c r="K35" i="1"/>
  <c r="J25" i="1"/>
  <c r="F25" i="1"/>
  <c r="L12" i="1"/>
  <c r="G12" i="1"/>
  <c r="K14" i="1"/>
  <c r="H25" i="1"/>
  <c r="J49" i="1"/>
  <c r="J12" i="1" s="1"/>
  <c r="F49" i="1"/>
  <c r="F12" i="1" s="1"/>
  <c r="G25" i="1"/>
  <c r="E12" i="1"/>
  <c r="I26" i="1"/>
  <c r="I57" i="1"/>
  <c r="K57" i="1" s="1"/>
  <c r="I49" i="1"/>
  <c r="K49" i="1" s="1"/>
  <c r="I13" i="1"/>
  <c r="K13" i="1" l="1"/>
  <c r="K26" i="1"/>
  <c r="I25" i="1"/>
  <c r="K25" i="1" s="1"/>
  <c r="I12" i="1" l="1"/>
  <c r="K12" i="1" s="1"/>
</calcChain>
</file>

<file path=xl/sharedStrings.xml><?xml version="1.0" encoding="utf-8"?>
<sst xmlns="http://schemas.openxmlformats.org/spreadsheetml/2006/main" count="200" uniqueCount="197">
  <si>
    <t>CENTRALIZAT</t>
  </si>
  <si>
    <t xml:space="preserve"> Anexa 13</t>
  </si>
  <si>
    <t>Cont de executie - Cheltuieli - Bugetul local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</si>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</sst>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C2D8-C7E1-421F-A775-FD25AFD6F965}">
  <dimension ref="A1:T141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D13+D22+D25+D49+D57</f>
        <v>2905511</v>
      </c>
      <c r="E12" s="11">
        <f>E13+E22+E25+E49+E57</f>
        <v>2611519</v>
      </c>
      <c r="F12" s="11">
        <f>F13+F22+F25+F49+F57</f>
        <v>6651871</v>
      </c>
      <c r="G12" s="11">
        <f>G13+G22+G25+G49+G57</f>
        <v>5668271</v>
      </c>
      <c r="H12" s="11">
        <f>H13+H22+H25+H49+H57</f>
        <v>5652633</v>
      </c>
      <c r="I12" s="11">
        <f>I13+I22+I25+I49+I57</f>
        <v>5652633</v>
      </c>
      <c r="J12" s="11">
        <f>J13+J22+J25+J49+J57</f>
        <v>4887906</v>
      </c>
      <c r="K12" s="11">
        <f>I12-J12</f>
        <v>764727</v>
      </c>
      <c r="L12" s="11">
        <f>L13+L22+L25+L49+L57</f>
        <v>3446889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D14+D17+D20</f>
        <v>144000</v>
      </c>
      <c r="E13" s="11">
        <f>E14+E17+E20</f>
        <v>138000</v>
      </c>
      <c r="F13" s="11">
        <f>F14+F17+F20</f>
        <v>1382785</v>
      </c>
      <c r="G13" s="11">
        <f>G14+G17+G20</f>
        <v>1096305</v>
      </c>
      <c r="H13" s="11">
        <f>H14+H17+H20</f>
        <v>1085800</v>
      </c>
      <c r="I13" s="11">
        <f>I14+I17+I20</f>
        <v>1085800</v>
      </c>
      <c r="J13" s="11">
        <f>J14+J17+J20</f>
        <v>972110</v>
      </c>
      <c r="K13" s="11">
        <f>I13-J13</f>
        <v>113690</v>
      </c>
      <c r="L13" s="11">
        <f>L14+L17+L20</f>
        <v>860278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144000</v>
      </c>
      <c r="E14" s="11">
        <f>E15</f>
        <v>138000</v>
      </c>
      <c r="F14" s="11">
        <f>F15</f>
        <v>1341285</v>
      </c>
      <c r="G14" s="11">
        <f>G15</f>
        <v>1054805</v>
      </c>
      <c r="H14" s="11">
        <f>H15</f>
        <v>1054300</v>
      </c>
      <c r="I14" s="11">
        <f>I15</f>
        <v>1054300</v>
      </c>
      <c r="J14" s="11">
        <f>J15</f>
        <v>971306</v>
      </c>
      <c r="K14" s="11">
        <f>I14-J14</f>
        <v>82994</v>
      </c>
      <c r="L14" s="11">
        <f>L15</f>
        <v>859165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144000</v>
      </c>
      <c r="E15" s="11">
        <f>E16</f>
        <v>138000</v>
      </c>
      <c r="F15" s="11">
        <f>F16</f>
        <v>1341285</v>
      </c>
      <c r="G15" s="11">
        <f>G16</f>
        <v>1054805</v>
      </c>
      <c r="H15" s="11">
        <f>H16</f>
        <v>1054300</v>
      </c>
      <c r="I15" s="11">
        <f>I16</f>
        <v>1054300</v>
      </c>
      <c r="J15" s="11">
        <f>J16</f>
        <v>971306</v>
      </c>
      <c r="K15" s="11">
        <f>I15-J15</f>
        <v>82994</v>
      </c>
      <c r="L15" s="11">
        <f>L16</f>
        <v>859165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144000</v>
      </c>
      <c r="E16" s="11">
        <v>138000</v>
      </c>
      <c r="F16" s="11">
        <v>1341285</v>
      </c>
      <c r="G16" s="11">
        <v>1054805</v>
      </c>
      <c r="H16" s="11">
        <v>1054300</v>
      </c>
      <c r="I16" s="11">
        <v>1054300</v>
      </c>
      <c r="J16" s="11">
        <v>971306</v>
      </c>
      <c r="K16" s="11">
        <f>I16-J16</f>
        <v>82994</v>
      </c>
      <c r="L16" s="11">
        <v>859165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36000</v>
      </c>
      <c r="G17" s="11">
        <f>G18+G19</f>
        <v>36000</v>
      </c>
      <c r="H17" s="11">
        <f>H18+H19</f>
        <v>26000</v>
      </c>
      <c r="I17" s="11">
        <f>I18+I19</f>
        <v>26000</v>
      </c>
      <c r="J17" s="11">
        <f>J18+J19</f>
        <v>804</v>
      </c>
      <c r="K17" s="11">
        <f>I17-J17</f>
        <v>25196</v>
      </c>
      <c r="L17" s="11">
        <f>L18+L19</f>
        <v>1113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10000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26000</v>
      </c>
      <c r="G19" s="11">
        <v>26000</v>
      </c>
      <c r="H19" s="11">
        <v>26000</v>
      </c>
      <c r="I19" s="11">
        <v>26000</v>
      </c>
      <c r="J19" s="11">
        <v>804</v>
      </c>
      <c r="K19" s="11">
        <f>I19-J19</f>
        <v>25196</v>
      </c>
      <c r="L19" s="11">
        <v>1113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D21</f>
        <v>0</v>
      </c>
      <c r="E20" s="11">
        <f>E21</f>
        <v>0</v>
      </c>
      <c r="F20" s="11">
        <f>F21</f>
        <v>5500</v>
      </c>
      <c r="G20" s="11">
        <f>G21</f>
        <v>5500</v>
      </c>
      <c r="H20" s="11">
        <f>H21</f>
        <v>5500</v>
      </c>
      <c r="I20" s="11">
        <f>I21</f>
        <v>5500</v>
      </c>
      <c r="J20" s="11">
        <f>J21</f>
        <v>0</v>
      </c>
      <c r="K20" s="11">
        <f>I20-J20</f>
        <v>5500</v>
      </c>
      <c r="L20" s="11">
        <f>L21</f>
        <v>0</v>
      </c>
    </row>
    <row r="21" spans="1:12" s="6" customFormat="1" x14ac:dyDescent="0.3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5500</v>
      </c>
      <c r="G21" s="11">
        <v>5500</v>
      </c>
      <c r="H21" s="11">
        <v>5500</v>
      </c>
      <c r="I21" s="11">
        <v>5500</v>
      </c>
      <c r="J21" s="11">
        <v>0</v>
      </c>
      <c r="K21" s="11">
        <f>I21-J21</f>
        <v>5500</v>
      </c>
      <c r="L21" s="11">
        <v>0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I22-J22</f>
        <v>0</v>
      </c>
      <c r="L22" s="11">
        <f>+L23</f>
        <v>24</v>
      </c>
    </row>
    <row r="23" spans="1:12" s="6" customFormat="1" ht="21.6" x14ac:dyDescent="0.3">
      <c r="A23" s="10" t="s">
        <v>51</v>
      </c>
      <c r="B23" s="10" t="s">
        <v>52</v>
      </c>
      <c r="C23" s="10" t="s">
        <v>53</v>
      </c>
      <c r="D23" s="11">
        <f>+D24</f>
        <v>0</v>
      </c>
      <c r="E23" s="11">
        <f>+E24</f>
        <v>0</v>
      </c>
      <c r="F23" s="11">
        <f>+F24</f>
        <v>0</v>
      </c>
      <c r="G23" s="11">
        <f>+G24</f>
        <v>0</v>
      </c>
      <c r="H23" s="11">
        <f>+H24</f>
        <v>0</v>
      </c>
      <c r="I23" s="11">
        <f>+I24</f>
        <v>0</v>
      </c>
      <c r="J23" s="11">
        <f>+J24</f>
        <v>0</v>
      </c>
      <c r="K23" s="11">
        <f>I23-J23</f>
        <v>0</v>
      </c>
      <c r="L23" s="11">
        <f>+L24</f>
        <v>24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f>I24-J24</f>
        <v>0</v>
      </c>
      <c r="L24" s="11">
        <v>24</v>
      </c>
    </row>
    <row r="25" spans="1:12" s="6" customFormat="1" ht="21.6" x14ac:dyDescent="0.3">
      <c r="A25" s="10" t="s">
        <v>57</v>
      </c>
      <c r="B25" s="10" t="s">
        <v>58</v>
      </c>
      <c r="C25" s="10" t="s">
        <v>59</v>
      </c>
      <c r="D25" s="11">
        <f>D26+D33+D35+D42</f>
        <v>767240</v>
      </c>
      <c r="E25" s="11">
        <f>E26+E33+E35+E42</f>
        <v>762240</v>
      </c>
      <c r="F25" s="11">
        <f>F26+F33+F35+F42</f>
        <v>2431800</v>
      </c>
      <c r="G25" s="11">
        <f>G26+G33+G35+G42</f>
        <v>2071867</v>
      </c>
      <c r="H25" s="11">
        <f>H26+H33+H35+H42</f>
        <v>2066734</v>
      </c>
      <c r="I25" s="11">
        <f>I26+I33+I35+I42</f>
        <v>2066734</v>
      </c>
      <c r="J25" s="11">
        <f>J26+J33+J35+J42</f>
        <v>1643089</v>
      </c>
      <c r="K25" s="11">
        <f>I25-J25</f>
        <v>423645</v>
      </c>
      <c r="L25" s="11">
        <f>L26+L33+L35+L42</f>
        <v>1797990</v>
      </c>
    </row>
    <row r="26" spans="1:12" s="6" customFormat="1" ht="21.6" x14ac:dyDescent="0.3">
      <c r="A26" s="10" t="s">
        <v>60</v>
      </c>
      <c r="B26" s="10" t="s">
        <v>61</v>
      </c>
      <c r="C26" s="10" t="s">
        <v>62</v>
      </c>
      <c r="D26" s="11">
        <f>D27+D30+D32</f>
        <v>123740</v>
      </c>
      <c r="E26" s="11">
        <f>E27+E30+E32</f>
        <v>118740</v>
      </c>
      <c r="F26" s="11">
        <f>F27+F30+F32</f>
        <v>373440</v>
      </c>
      <c r="G26" s="11">
        <f>G27+G30+G32</f>
        <v>314340</v>
      </c>
      <c r="H26" s="11">
        <f>H27+H30+H32</f>
        <v>314340</v>
      </c>
      <c r="I26" s="11">
        <f>I27+I30+I32</f>
        <v>314340</v>
      </c>
      <c r="J26" s="11">
        <f>J27+J30+J32</f>
        <v>236520</v>
      </c>
      <c r="K26" s="11">
        <f>I26-J26</f>
        <v>77820</v>
      </c>
      <c r="L26" s="11">
        <f>L27+L30+L32</f>
        <v>281679</v>
      </c>
    </row>
    <row r="27" spans="1:12" s="6" customFormat="1" ht="21.6" x14ac:dyDescent="0.3">
      <c r="A27" s="10" t="s">
        <v>63</v>
      </c>
      <c r="B27" s="10" t="s">
        <v>64</v>
      </c>
      <c r="C27" s="10" t="s">
        <v>65</v>
      </c>
      <c r="D27" s="11">
        <f>D28+D29</f>
        <v>12240</v>
      </c>
      <c r="E27" s="11">
        <f>E28+E29</f>
        <v>12240</v>
      </c>
      <c r="F27" s="11">
        <f>F28+F29</f>
        <v>84260</v>
      </c>
      <c r="G27" s="11">
        <f>G28+G29</f>
        <v>82460</v>
      </c>
      <c r="H27" s="11">
        <f>H28+H29</f>
        <v>82460</v>
      </c>
      <c r="I27" s="11">
        <f>I28+I29</f>
        <v>82460</v>
      </c>
      <c r="J27" s="11">
        <f>J28+J29</f>
        <v>46552</v>
      </c>
      <c r="K27" s="11">
        <f>I27-J27</f>
        <v>35908</v>
      </c>
      <c r="L27" s="11">
        <f>L28+L29</f>
        <v>90702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f>I28-J28</f>
        <v>0</v>
      </c>
      <c r="L28" s="11">
        <v>16239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v>12240</v>
      </c>
      <c r="E29" s="11">
        <v>12240</v>
      </c>
      <c r="F29" s="11">
        <v>84260</v>
      </c>
      <c r="G29" s="11">
        <v>82460</v>
      </c>
      <c r="H29" s="11">
        <v>82460</v>
      </c>
      <c r="I29" s="11">
        <v>82460</v>
      </c>
      <c r="J29" s="11">
        <v>46552</v>
      </c>
      <c r="K29" s="11">
        <f>I29-J29</f>
        <v>35908</v>
      </c>
      <c r="L29" s="11">
        <v>74463</v>
      </c>
    </row>
    <row r="30" spans="1:12" s="6" customFormat="1" ht="21.6" x14ac:dyDescent="0.3">
      <c r="A30" s="10" t="s">
        <v>72</v>
      </c>
      <c r="B30" s="10" t="s">
        <v>73</v>
      </c>
      <c r="C30" s="10" t="s">
        <v>74</v>
      </c>
      <c r="D30" s="11">
        <f>D31</f>
        <v>111500</v>
      </c>
      <c r="E30" s="11">
        <f>E31</f>
        <v>106500</v>
      </c>
      <c r="F30" s="11">
        <f>F31</f>
        <v>245680</v>
      </c>
      <c r="G30" s="11">
        <f>G31</f>
        <v>213380</v>
      </c>
      <c r="H30" s="11">
        <f>H31</f>
        <v>213380</v>
      </c>
      <c r="I30" s="11">
        <f>I31</f>
        <v>213380</v>
      </c>
      <c r="J30" s="11">
        <f>J31</f>
        <v>185798</v>
      </c>
      <c r="K30" s="11">
        <f>I30-J30</f>
        <v>27582</v>
      </c>
      <c r="L30" s="11">
        <f>L31</f>
        <v>178298</v>
      </c>
    </row>
    <row r="31" spans="1:12" s="6" customFormat="1" x14ac:dyDescent="0.3">
      <c r="A31" s="10" t="s">
        <v>75</v>
      </c>
      <c r="B31" s="10" t="s">
        <v>76</v>
      </c>
      <c r="C31" s="10" t="s">
        <v>77</v>
      </c>
      <c r="D31" s="11">
        <v>111500</v>
      </c>
      <c r="E31" s="11">
        <v>106500</v>
      </c>
      <c r="F31" s="11">
        <v>245680</v>
      </c>
      <c r="G31" s="11">
        <v>213380</v>
      </c>
      <c r="H31" s="11">
        <v>213380</v>
      </c>
      <c r="I31" s="11">
        <v>213380</v>
      </c>
      <c r="J31" s="11">
        <v>185798</v>
      </c>
      <c r="K31" s="11">
        <f>I31-J31</f>
        <v>27582</v>
      </c>
      <c r="L31" s="11">
        <v>178298</v>
      </c>
    </row>
    <row r="32" spans="1:12" s="6" customFormat="1" x14ac:dyDescent="0.3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43500</v>
      </c>
      <c r="G32" s="11">
        <v>18500</v>
      </c>
      <c r="H32" s="11">
        <v>18500</v>
      </c>
      <c r="I32" s="11">
        <v>18500</v>
      </c>
      <c r="J32" s="11">
        <v>4170</v>
      </c>
      <c r="K32" s="11">
        <f>I32-J32</f>
        <v>14330</v>
      </c>
      <c r="L32" s="11">
        <v>12679</v>
      </c>
    </row>
    <row r="33" spans="1:12" s="6" customFormat="1" x14ac:dyDescent="0.3">
      <c r="A33" s="10" t="s">
        <v>81</v>
      </c>
      <c r="B33" s="10" t="s">
        <v>82</v>
      </c>
      <c r="C33" s="10" t="s">
        <v>83</v>
      </c>
      <c r="D33" s="11">
        <f>+D34</f>
        <v>598200</v>
      </c>
      <c r="E33" s="11">
        <f>+E34</f>
        <v>598200</v>
      </c>
      <c r="F33" s="11">
        <f>+F34</f>
        <v>664060</v>
      </c>
      <c r="G33" s="11">
        <f>+G34</f>
        <v>646460</v>
      </c>
      <c r="H33" s="11">
        <f>+H34</f>
        <v>646460</v>
      </c>
      <c r="I33" s="11">
        <f>+I34</f>
        <v>646460</v>
      </c>
      <c r="J33" s="11">
        <f>+J34</f>
        <v>361088</v>
      </c>
      <c r="K33" s="11">
        <f>I33-J33</f>
        <v>285372</v>
      </c>
      <c r="L33" s="11">
        <f>+L34</f>
        <v>44486</v>
      </c>
    </row>
    <row r="34" spans="1:12" s="6" customFormat="1" x14ac:dyDescent="0.3">
      <c r="A34" s="10" t="s">
        <v>84</v>
      </c>
      <c r="B34" s="10" t="s">
        <v>85</v>
      </c>
      <c r="C34" s="10" t="s">
        <v>86</v>
      </c>
      <c r="D34" s="11">
        <v>598200</v>
      </c>
      <c r="E34" s="11">
        <v>598200</v>
      </c>
      <c r="F34" s="11">
        <v>664060</v>
      </c>
      <c r="G34" s="11">
        <v>646460</v>
      </c>
      <c r="H34" s="11">
        <v>646460</v>
      </c>
      <c r="I34" s="11">
        <v>646460</v>
      </c>
      <c r="J34" s="11">
        <v>361088</v>
      </c>
      <c r="K34" s="11">
        <f>I34-J34</f>
        <v>285372</v>
      </c>
      <c r="L34" s="11">
        <v>44486</v>
      </c>
    </row>
    <row r="35" spans="1:12" s="6" customFormat="1" ht="21.6" x14ac:dyDescent="0.3">
      <c r="A35" s="10" t="s">
        <v>87</v>
      </c>
      <c r="B35" s="10" t="s">
        <v>88</v>
      </c>
      <c r="C35" s="10" t="s">
        <v>89</v>
      </c>
      <c r="D35" s="11">
        <f>D36+D39+D41</f>
        <v>45300</v>
      </c>
      <c r="E35" s="11">
        <f>E36+E39+E41</f>
        <v>45300</v>
      </c>
      <c r="F35" s="11">
        <f>F36+F39+F41</f>
        <v>324300</v>
      </c>
      <c r="G35" s="11">
        <f>G36+G39+G41</f>
        <v>286160</v>
      </c>
      <c r="H35" s="11">
        <f>H36+H39+H41</f>
        <v>281027</v>
      </c>
      <c r="I35" s="11">
        <f>I36+I39+I41</f>
        <v>281027</v>
      </c>
      <c r="J35" s="11">
        <f>J36+J39+J41</f>
        <v>250745</v>
      </c>
      <c r="K35" s="11">
        <f>I35-J35</f>
        <v>30282</v>
      </c>
      <c r="L35" s="11">
        <f>L36+L39+L41</f>
        <v>133689</v>
      </c>
    </row>
    <row r="36" spans="1:12" s="6" customFormat="1" ht="21.6" x14ac:dyDescent="0.3">
      <c r="A36" s="10" t="s">
        <v>90</v>
      </c>
      <c r="B36" s="10" t="s">
        <v>91</v>
      </c>
      <c r="C36" s="10" t="s">
        <v>92</v>
      </c>
      <c r="D36" s="11">
        <f>D37+D38</f>
        <v>0</v>
      </c>
      <c r="E36" s="11">
        <f>E37+E38</f>
        <v>0</v>
      </c>
      <c r="F36" s="11">
        <f>F37+F38</f>
        <v>184000</v>
      </c>
      <c r="G36" s="11">
        <f>G37+G38</f>
        <v>150860</v>
      </c>
      <c r="H36" s="11">
        <f>H37+H38</f>
        <v>145727</v>
      </c>
      <c r="I36" s="11">
        <f>I37+I38</f>
        <v>145727</v>
      </c>
      <c r="J36" s="11">
        <f>J37+J38</f>
        <v>118618</v>
      </c>
      <c r="K36" s="11">
        <f>I36-J36</f>
        <v>27109</v>
      </c>
      <c r="L36" s="11">
        <f>L37+L38</f>
        <v>90042</v>
      </c>
    </row>
    <row r="37" spans="1:12" s="6" customFormat="1" x14ac:dyDescent="0.3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57900</v>
      </c>
      <c r="G37" s="11">
        <v>42300</v>
      </c>
      <c r="H37" s="11">
        <v>37167</v>
      </c>
      <c r="I37" s="11">
        <v>37167</v>
      </c>
      <c r="J37" s="11">
        <v>35410</v>
      </c>
      <c r="K37" s="11">
        <f>I37-J37</f>
        <v>1757</v>
      </c>
      <c r="L37" s="11">
        <v>40809</v>
      </c>
    </row>
    <row r="38" spans="1:12" s="6" customFormat="1" x14ac:dyDescent="0.3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126100</v>
      </c>
      <c r="G38" s="11">
        <v>108560</v>
      </c>
      <c r="H38" s="11">
        <v>108560</v>
      </c>
      <c r="I38" s="11">
        <v>108560</v>
      </c>
      <c r="J38" s="11">
        <v>83208</v>
      </c>
      <c r="K38" s="11">
        <f>I38-J38</f>
        <v>25352</v>
      </c>
      <c r="L38" s="11">
        <v>49233</v>
      </c>
    </row>
    <row r="39" spans="1:12" s="6" customFormat="1" ht="21.6" x14ac:dyDescent="0.3">
      <c r="A39" s="10" t="s">
        <v>99</v>
      </c>
      <c r="B39" s="10" t="s">
        <v>100</v>
      </c>
      <c r="C39" s="10" t="s">
        <v>101</v>
      </c>
      <c r="D39" s="11">
        <f>+D40</f>
        <v>0</v>
      </c>
      <c r="E39" s="11">
        <f>+E40</f>
        <v>0</v>
      </c>
      <c r="F39" s="11">
        <f>+F40</f>
        <v>51000</v>
      </c>
      <c r="G39" s="11">
        <f>+G40</f>
        <v>51000</v>
      </c>
      <c r="H39" s="11">
        <f>+H40</f>
        <v>51000</v>
      </c>
      <c r="I39" s="11">
        <f>+I40</f>
        <v>51000</v>
      </c>
      <c r="J39" s="11">
        <f>+J40</f>
        <v>48660</v>
      </c>
      <c r="K39" s="11">
        <f>I39-J39</f>
        <v>2340</v>
      </c>
      <c r="L39" s="11">
        <f>+L40</f>
        <v>8897</v>
      </c>
    </row>
    <row r="40" spans="1:12" s="6" customFormat="1" ht="21.6" x14ac:dyDescent="0.3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51000</v>
      </c>
      <c r="G40" s="11">
        <v>51000</v>
      </c>
      <c r="H40" s="11">
        <v>51000</v>
      </c>
      <c r="I40" s="11">
        <v>51000</v>
      </c>
      <c r="J40" s="11">
        <v>48660</v>
      </c>
      <c r="K40" s="11">
        <f>I40-J40</f>
        <v>2340</v>
      </c>
      <c r="L40" s="11">
        <v>8897</v>
      </c>
    </row>
    <row r="41" spans="1:12" s="6" customFormat="1" x14ac:dyDescent="0.3">
      <c r="A41" s="10" t="s">
        <v>105</v>
      </c>
      <c r="B41" s="10" t="s">
        <v>106</v>
      </c>
      <c r="C41" s="10" t="s">
        <v>107</v>
      </c>
      <c r="D41" s="11">
        <v>45300</v>
      </c>
      <c r="E41" s="11">
        <v>45300</v>
      </c>
      <c r="F41" s="11">
        <v>89300</v>
      </c>
      <c r="G41" s="11">
        <v>84300</v>
      </c>
      <c r="H41" s="11">
        <v>84300</v>
      </c>
      <c r="I41" s="11">
        <v>84300</v>
      </c>
      <c r="J41" s="11">
        <v>83467</v>
      </c>
      <c r="K41" s="11">
        <f>I41-J41</f>
        <v>833</v>
      </c>
      <c r="L41" s="11">
        <v>34750</v>
      </c>
    </row>
    <row r="42" spans="1:12" s="6" customFormat="1" ht="31.8" x14ac:dyDescent="0.3">
      <c r="A42" s="10" t="s">
        <v>108</v>
      </c>
      <c r="B42" s="10" t="s">
        <v>109</v>
      </c>
      <c r="C42" s="10" t="s">
        <v>110</v>
      </c>
      <c r="D42" s="11">
        <f>+D43+D45+D47</f>
        <v>0</v>
      </c>
      <c r="E42" s="11">
        <f>+E43+E45+E47</f>
        <v>0</v>
      </c>
      <c r="F42" s="11">
        <f>+F43+F45+F47</f>
        <v>1070000</v>
      </c>
      <c r="G42" s="11">
        <f>+G43+G45+G47</f>
        <v>824907</v>
      </c>
      <c r="H42" s="11">
        <f>+H43+H45+H47</f>
        <v>824907</v>
      </c>
      <c r="I42" s="11">
        <f>+I43+I45+I47</f>
        <v>824907</v>
      </c>
      <c r="J42" s="11">
        <f>+J43+J45+J47</f>
        <v>794736</v>
      </c>
      <c r="K42" s="11">
        <f>I42-J42</f>
        <v>30171</v>
      </c>
      <c r="L42" s="11">
        <f>+L43+L45+L47</f>
        <v>1338136</v>
      </c>
    </row>
    <row r="43" spans="1:12" s="6" customFormat="1" ht="21.6" x14ac:dyDescent="0.3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1021000</v>
      </c>
      <c r="G43" s="11">
        <f>G44</f>
        <v>816907</v>
      </c>
      <c r="H43" s="11">
        <f>H44</f>
        <v>816907</v>
      </c>
      <c r="I43" s="11">
        <f>I44</f>
        <v>816907</v>
      </c>
      <c r="J43" s="11">
        <f>J44</f>
        <v>788592</v>
      </c>
      <c r="K43" s="11">
        <f>I43-J43</f>
        <v>28315</v>
      </c>
      <c r="L43" s="11">
        <f>L44</f>
        <v>1331992</v>
      </c>
    </row>
    <row r="44" spans="1:12" s="6" customFormat="1" x14ac:dyDescent="0.3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1021000</v>
      </c>
      <c r="G44" s="11">
        <v>816907</v>
      </c>
      <c r="H44" s="11">
        <v>816907</v>
      </c>
      <c r="I44" s="11">
        <v>816907</v>
      </c>
      <c r="J44" s="11">
        <v>788592</v>
      </c>
      <c r="K44" s="11">
        <f>I44-J44</f>
        <v>28315</v>
      </c>
      <c r="L44" s="11">
        <v>1331992</v>
      </c>
    </row>
    <row r="45" spans="1:12" s="6" customFormat="1" ht="21.6" x14ac:dyDescent="0.3">
      <c r="A45" s="10" t="s">
        <v>117</v>
      </c>
      <c r="B45" s="10" t="s">
        <v>118</v>
      </c>
      <c r="C45" s="10" t="s">
        <v>119</v>
      </c>
      <c r="D45" s="11">
        <f>D46</f>
        <v>0</v>
      </c>
      <c r="E45" s="11">
        <f>E46</f>
        <v>0</v>
      </c>
      <c r="F45" s="11">
        <f>F46</f>
        <v>19000</v>
      </c>
      <c r="G45" s="11">
        <f>G46</f>
        <v>7000</v>
      </c>
      <c r="H45" s="11">
        <f>H46</f>
        <v>7000</v>
      </c>
      <c r="I45" s="11">
        <f>I46</f>
        <v>7000</v>
      </c>
      <c r="J45" s="11">
        <f>J46</f>
        <v>6000</v>
      </c>
      <c r="K45" s="11">
        <f>I45-J45</f>
        <v>1000</v>
      </c>
      <c r="L45" s="11">
        <f>L46</f>
        <v>6000</v>
      </c>
    </row>
    <row r="46" spans="1:12" s="6" customFormat="1" x14ac:dyDescent="0.3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19000</v>
      </c>
      <c r="G46" s="11">
        <v>7000</v>
      </c>
      <c r="H46" s="11">
        <v>7000</v>
      </c>
      <c r="I46" s="11">
        <v>7000</v>
      </c>
      <c r="J46" s="11">
        <v>6000</v>
      </c>
      <c r="K46" s="11">
        <f>I46-J46</f>
        <v>1000</v>
      </c>
      <c r="L46" s="11">
        <v>6000</v>
      </c>
    </row>
    <row r="47" spans="1:12" s="6" customFormat="1" ht="21.6" x14ac:dyDescent="0.3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0</v>
      </c>
      <c r="F47" s="11">
        <f>F48</f>
        <v>30000</v>
      </c>
      <c r="G47" s="11">
        <f>G48</f>
        <v>1000</v>
      </c>
      <c r="H47" s="11">
        <f>H48</f>
        <v>1000</v>
      </c>
      <c r="I47" s="11">
        <f>I48</f>
        <v>1000</v>
      </c>
      <c r="J47" s="11">
        <f>J48</f>
        <v>144</v>
      </c>
      <c r="K47" s="11">
        <f>I47-J47</f>
        <v>856</v>
      </c>
      <c r="L47" s="11">
        <f>L48</f>
        <v>144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30000</v>
      </c>
      <c r="G48" s="11">
        <v>1000</v>
      </c>
      <c r="H48" s="11">
        <v>1000</v>
      </c>
      <c r="I48" s="11">
        <v>1000</v>
      </c>
      <c r="J48" s="11">
        <v>144</v>
      </c>
      <c r="K48" s="11">
        <f>I48-J48</f>
        <v>856</v>
      </c>
      <c r="L48" s="11">
        <v>144</v>
      </c>
    </row>
    <row r="49" spans="1:12" s="6" customFormat="1" ht="21.6" x14ac:dyDescent="0.3">
      <c r="A49" s="10" t="s">
        <v>129</v>
      </c>
      <c r="B49" s="10" t="s">
        <v>130</v>
      </c>
      <c r="C49" s="10" t="s">
        <v>131</v>
      </c>
      <c r="D49" s="11">
        <f>D50+D54</f>
        <v>706504</v>
      </c>
      <c r="E49" s="11">
        <f>E50+E54</f>
        <v>706504</v>
      </c>
      <c r="F49" s="11">
        <f>F50+F54</f>
        <v>915484</v>
      </c>
      <c r="G49" s="11">
        <f>G50+G54</f>
        <v>890534</v>
      </c>
      <c r="H49" s="11">
        <f>H50+H54</f>
        <v>890534</v>
      </c>
      <c r="I49" s="11">
        <f>I50+I54</f>
        <v>890534</v>
      </c>
      <c r="J49" s="11">
        <f>J50+J54</f>
        <v>678223</v>
      </c>
      <c r="K49" s="11">
        <f>I49-J49</f>
        <v>212311</v>
      </c>
      <c r="L49" s="11">
        <f>L50+L54</f>
        <v>108789</v>
      </c>
    </row>
    <row r="50" spans="1:12" s="6" customFormat="1" ht="21.6" x14ac:dyDescent="0.3">
      <c r="A50" s="10" t="s">
        <v>132</v>
      </c>
      <c r="B50" s="10" t="s">
        <v>133</v>
      </c>
      <c r="C50" s="10" t="s">
        <v>134</v>
      </c>
      <c r="D50" s="11">
        <f>+D51+D53</f>
        <v>706504</v>
      </c>
      <c r="E50" s="11">
        <f>+E51+E53</f>
        <v>706504</v>
      </c>
      <c r="F50" s="11">
        <f>+F51+F53</f>
        <v>898984</v>
      </c>
      <c r="G50" s="11">
        <f>+G51+G53</f>
        <v>874034</v>
      </c>
      <c r="H50" s="11">
        <f>+H51+H53</f>
        <v>874034</v>
      </c>
      <c r="I50" s="11">
        <f>+I51+I53</f>
        <v>874034</v>
      </c>
      <c r="J50" s="11">
        <f>+J51+J53</f>
        <v>678223</v>
      </c>
      <c r="K50" s="11">
        <f>I50-J50</f>
        <v>195811</v>
      </c>
      <c r="L50" s="11">
        <f>+L51+L53</f>
        <v>108789</v>
      </c>
    </row>
    <row r="51" spans="1:12" s="6" customFormat="1" ht="21.6" x14ac:dyDescent="0.3">
      <c r="A51" s="10" t="s">
        <v>135</v>
      </c>
      <c r="B51" s="10" t="s">
        <v>136</v>
      </c>
      <c r="C51" s="10" t="s">
        <v>137</v>
      </c>
      <c r="D51" s="11">
        <f>D52</f>
        <v>166000</v>
      </c>
      <c r="E51" s="11">
        <f>E52</f>
        <v>166000</v>
      </c>
      <c r="F51" s="11">
        <f>F52</f>
        <v>331480</v>
      </c>
      <c r="G51" s="11">
        <f>G52</f>
        <v>311530</v>
      </c>
      <c r="H51" s="11">
        <f>H52</f>
        <v>311530</v>
      </c>
      <c r="I51" s="11">
        <f>I52</f>
        <v>311530</v>
      </c>
      <c r="J51" s="11">
        <f>J52</f>
        <v>126615</v>
      </c>
      <c r="K51" s="11">
        <f>I51-J51</f>
        <v>184915</v>
      </c>
      <c r="L51" s="11">
        <f>L52</f>
        <v>92752</v>
      </c>
    </row>
    <row r="52" spans="1:12" s="6" customFormat="1" x14ac:dyDescent="0.3">
      <c r="A52" s="10" t="s">
        <v>138</v>
      </c>
      <c r="B52" s="10" t="s">
        <v>139</v>
      </c>
      <c r="C52" s="10" t="s">
        <v>140</v>
      </c>
      <c r="D52" s="11">
        <v>166000</v>
      </c>
      <c r="E52" s="11">
        <v>166000</v>
      </c>
      <c r="F52" s="11">
        <v>331480</v>
      </c>
      <c r="G52" s="11">
        <v>311530</v>
      </c>
      <c r="H52" s="11">
        <v>311530</v>
      </c>
      <c r="I52" s="11">
        <v>311530</v>
      </c>
      <c r="J52" s="11">
        <v>126615</v>
      </c>
      <c r="K52" s="11">
        <f>I52-J52</f>
        <v>184915</v>
      </c>
      <c r="L52" s="11">
        <v>92752</v>
      </c>
    </row>
    <row r="53" spans="1:12" s="6" customFormat="1" x14ac:dyDescent="0.3">
      <c r="A53" s="10" t="s">
        <v>141</v>
      </c>
      <c r="B53" s="10" t="s">
        <v>142</v>
      </c>
      <c r="C53" s="10" t="s">
        <v>143</v>
      </c>
      <c r="D53" s="11">
        <v>540504</v>
      </c>
      <c r="E53" s="11">
        <v>540504</v>
      </c>
      <c r="F53" s="11">
        <v>567504</v>
      </c>
      <c r="G53" s="11">
        <v>562504</v>
      </c>
      <c r="H53" s="11">
        <v>562504</v>
      </c>
      <c r="I53" s="11">
        <v>562504</v>
      </c>
      <c r="J53" s="11">
        <v>551608</v>
      </c>
      <c r="K53" s="11">
        <f>I53-J53</f>
        <v>10896</v>
      </c>
      <c r="L53" s="11">
        <v>16037</v>
      </c>
    </row>
    <row r="54" spans="1:12" s="6" customFormat="1" ht="21.6" x14ac:dyDescent="0.3">
      <c r="A54" s="10" t="s">
        <v>144</v>
      </c>
      <c r="B54" s="10" t="s">
        <v>145</v>
      </c>
      <c r="C54" s="10" t="s">
        <v>146</v>
      </c>
      <c r="D54" s="11">
        <f>+D55</f>
        <v>0</v>
      </c>
      <c r="E54" s="11">
        <f>+E55</f>
        <v>0</v>
      </c>
      <c r="F54" s="11">
        <f>+F55</f>
        <v>16500</v>
      </c>
      <c r="G54" s="11">
        <f>+G55</f>
        <v>16500</v>
      </c>
      <c r="H54" s="11">
        <f>+H55</f>
        <v>16500</v>
      </c>
      <c r="I54" s="11">
        <f>+I55</f>
        <v>16500</v>
      </c>
      <c r="J54" s="11">
        <f>+J55</f>
        <v>0</v>
      </c>
      <c r="K54" s="11">
        <f>I54-J54</f>
        <v>16500</v>
      </c>
      <c r="L54" s="11">
        <f>+L55</f>
        <v>0</v>
      </c>
    </row>
    <row r="55" spans="1:12" s="6" customFormat="1" ht="21.6" x14ac:dyDescent="0.3">
      <c r="A55" s="10" t="s">
        <v>147</v>
      </c>
      <c r="B55" s="10" t="s">
        <v>148</v>
      </c>
      <c r="C55" s="10" t="s">
        <v>149</v>
      </c>
      <c r="D55" s="11">
        <f>D56</f>
        <v>0</v>
      </c>
      <c r="E55" s="11">
        <f>E56</f>
        <v>0</v>
      </c>
      <c r="F55" s="11">
        <f>F56</f>
        <v>16500</v>
      </c>
      <c r="G55" s="11">
        <f>G56</f>
        <v>16500</v>
      </c>
      <c r="H55" s="11">
        <f>H56</f>
        <v>16500</v>
      </c>
      <c r="I55" s="11">
        <f>I56</f>
        <v>16500</v>
      </c>
      <c r="J55" s="11">
        <f>J56</f>
        <v>0</v>
      </c>
      <c r="K55" s="11">
        <f>I55-J55</f>
        <v>16500</v>
      </c>
      <c r="L55" s="11">
        <f>L56</f>
        <v>0</v>
      </c>
    </row>
    <row r="56" spans="1:12" s="6" customFormat="1" x14ac:dyDescent="0.3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16500</v>
      </c>
      <c r="G56" s="11">
        <v>16500</v>
      </c>
      <c r="H56" s="11">
        <v>16500</v>
      </c>
      <c r="I56" s="11">
        <v>16500</v>
      </c>
      <c r="J56" s="11">
        <v>0</v>
      </c>
      <c r="K56" s="11">
        <f>I56-J56</f>
        <v>16500</v>
      </c>
      <c r="L56" s="11">
        <v>0</v>
      </c>
    </row>
    <row r="57" spans="1:12" s="6" customFormat="1" ht="21.6" x14ac:dyDescent="0.3">
      <c r="A57" s="10" t="s">
        <v>153</v>
      </c>
      <c r="B57" s="10" t="s">
        <v>154</v>
      </c>
      <c r="C57" s="10" t="s">
        <v>155</v>
      </c>
      <c r="D57" s="11">
        <f>+D58+D61</f>
        <v>1287767</v>
      </c>
      <c r="E57" s="11">
        <f>+E58+E61</f>
        <v>1004775</v>
      </c>
      <c r="F57" s="11">
        <f>+F58+F61</f>
        <v>1921802</v>
      </c>
      <c r="G57" s="11">
        <f>+G58+G61</f>
        <v>1609565</v>
      </c>
      <c r="H57" s="11">
        <f>+H58+H61</f>
        <v>1609565</v>
      </c>
      <c r="I57" s="11">
        <f>+I58+I61</f>
        <v>1609565</v>
      </c>
      <c r="J57" s="11">
        <f>+J58+J61</f>
        <v>1594484</v>
      </c>
      <c r="K57" s="11">
        <f>I57-J57</f>
        <v>15081</v>
      </c>
      <c r="L57" s="11">
        <f>+L58+L61</f>
        <v>679808</v>
      </c>
    </row>
    <row r="58" spans="1:12" s="6" customFormat="1" x14ac:dyDescent="0.3">
      <c r="A58" s="10" t="s">
        <v>156</v>
      </c>
      <c r="B58" s="10" t="s">
        <v>157</v>
      </c>
      <c r="C58" s="10" t="s">
        <v>158</v>
      </c>
      <c r="D58" s="11">
        <f>D59</f>
        <v>1287767</v>
      </c>
      <c r="E58" s="11">
        <f>E59</f>
        <v>1004775</v>
      </c>
      <c r="F58" s="11">
        <f>F59</f>
        <v>1921802</v>
      </c>
      <c r="G58" s="11">
        <f>G59</f>
        <v>1609565</v>
      </c>
      <c r="H58" s="11">
        <f>H59</f>
        <v>1609565</v>
      </c>
      <c r="I58" s="11">
        <f>I59</f>
        <v>1609565</v>
      </c>
      <c r="J58" s="11">
        <f>J59</f>
        <v>1594484</v>
      </c>
      <c r="K58" s="11">
        <f>I58-J58</f>
        <v>15081</v>
      </c>
      <c r="L58" s="11">
        <f>L59</f>
        <v>673003</v>
      </c>
    </row>
    <row r="59" spans="1:12" s="6" customFormat="1" x14ac:dyDescent="0.3">
      <c r="A59" s="10" t="s">
        <v>159</v>
      </c>
      <c r="B59" s="10" t="s">
        <v>160</v>
      </c>
      <c r="C59" s="10" t="s">
        <v>161</v>
      </c>
      <c r="D59" s="11">
        <f>D60</f>
        <v>1287767</v>
      </c>
      <c r="E59" s="11">
        <f>E60</f>
        <v>1004775</v>
      </c>
      <c r="F59" s="11">
        <f>F60</f>
        <v>1921802</v>
      </c>
      <c r="G59" s="11">
        <f>G60</f>
        <v>1609565</v>
      </c>
      <c r="H59" s="11">
        <f>H60</f>
        <v>1609565</v>
      </c>
      <c r="I59" s="11">
        <f>I60</f>
        <v>1609565</v>
      </c>
      <c r="J59" s="11">
        <f>J60</f>
        <v>1594484</v>
      </c>
      <c r="K59" s="11">
        <f>I59-J59</f>
        <v>15081</v>
      </c>
      <c r="L59" s="11">
        <f>L60</f>
        <v>673003</v>
      </c>
    </row>
    <row r="60" spans="1:12" s="6" customFormat="1" x14ac:dyDescent="0.3">
      <c r="A60" s="10" t="s">
        <v>162</v>
      </c>
      <c r="B60" s="10" t="s">
        <v>163</v>
      </c>
      <c r="C60" s="10" t="s">
        <v>164</v>
      </c>
      <c r="D60" s="11">
        <v>1287767</v>
      </c>
      <c r="E60" s="11">
        <v>1004775</v>
      </c>
      <c r="F60" s="11">
        <v>1921802</v>
      </c>
      <c r="G60" s="11">
        <v>1609565</v>
      </c>
      <c r="H60" s="11">
        <v>1609565</v>
      </c>
      <c r="I60" s="11">
        <v>1609565</v>
      </c>
      <c r="J60" s="11">
        <v>1594484</v>
      </c>
      <c r="K60" s="11">
        <f>I60-J60</f>
        <v>15081</v>
      </c>
      <c r="L60" s="11">
        <v>673003</v>
      </c>
    </row>
    <row r="61" spans="1:12" s="6" customFormat="1" ht="21.6" x14ac:dyDescent="0.3">
      <c r="A61" s="10" t="s">
        <v>165</v>
      </c>
      <c r="B61" s="10" t="s">
        <v>166</v>
      </c>
      <c r="C61" s="10" t="s">
        <v>167</v>
      </c>
      <c r="D61" s="11">
        <f>+D62</f>
        <v>0</v>
      </c>
      <c r="E61" s="11">
        <f>+E62</f>
        <v>0</v>
      </c>
      <c r="F61" s="11">
        <f>+F62</f>
        <v>0</v>
      </c>
      <c r="G61" s="11">
        <f>+G62</f>
        <v>0</v>
      </c>
      <c r="H61" s="11">
        <f>+H62</f>
        <v>0</v>
      </c>
      <c r="I61" s="11">
        <f>+I62</f>
        <v>0</v>
      </c>
      <c r="J61" s="11">
        <f>+J62</f>
        <v>0</v>
      </c>
      <c r="K61" s="11">
        <f>I61-J61</f>
        <v>0</v>
      </c>
      <c r="L61" s="11">
        <f>+L62</f>
        <v>6805</v>
      </c>
    </row>
    <row r="62" spans="1:12" s="6" customFormat="1" x14ac:dyDescent="0.3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f>I62-J62</f>
        <v>0</v>
      </c>
      <c r="L62" s="11">
        <v>6805</v>
      </c>
    </row>
    <row r="63" spans="1:12" s="6" customFormat="1" x14ac:dyDescent="0.3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-117400</v>
      </c>
      <c r="G63" s="11">
        <v>-122400</v>
      </c>
      <c r="H63" s="11">
        <v>0</v>
      </c>
      <c r="I63" s="11">
        <v>0</v>
      </c>
      <c r="J63" s="11">
        <v>186147</v>
      </c>
      <c r="K63" s="11">
        <f>I63-J63</f>
        <v>-186147</v>
      </c>
      <c r="L63" s="11">
        <v>0</v>
      </c>
    </row>
    <row r="64" spans="1:12" s="6" customFormat="1" x14ac:dyDescent="0.3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186147</v>
      </c>
      <c r="K64" s="11">
        <f>I64-J64</f>
        <v>-186147</v>
      </c>
      <c r="L64" s="11">
        <v>0</v>
      </c>
    </row>
    <row r="65" spans="1:12" s="6" customFormat="1" x14ac:dyDescent="0.3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186104</v>
      </c>
      <c r="K65" s="11">
        <f>I65-J65</f>
        <v>-186104</v>
      </c>
      <c r="L65" s="11">
        <v>0</v>
      </c>
    </row>
    <row r="66" spans="1:12" s="6" customFormat="1" x14ac:dyDescent="0.3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43</v>
      </c>
      <c r="K66" s="11">
        <f>I66-J66</f>
        <v>-43</v>
      </c>
      <c r="L66" s="11">
        <v>0</v>
      </c>
    </row>
    <row r="67" spans="1:12" s="6" customFormat="1" x14ac:dyDescent="0.3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-117400</v>
      </c>
      <c r="G67" s="11">
        <v>-122400</v>
      </c>
      <c r="H67" s="11">
        <v>0</v>
      </c>
      <c r="I67" s="11">
        <v>0</v>
      </c>
      <c r="J67" s="11">
        <v>0</v>
      </c>
      <c r="K67" s="11">
        <f>I67-J67</f>
        <v>0</v>
      </c>
      <c r="L67" s="11">
        <v>0</v>
      </c>
    </row>
    <row r="68" spans="1:12" s="6" customFormat="1" x14ac:dyDescent="0.3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-5000</v>
      </c>
      <c r="H68" s="11">
        <v>0</v>
      </c>
      <c r="I68" s="11">
        <v>0</v>
      </c>
      <c r="J68" s="11">
        <v>0</v>
      </c>
      <c r="K68" s="11">
        <f>I68-J68</f>
        <v>0</v>
      </c>
      <c r="L68" s="11">
        <v>0</v>
      </c>
    </row>
    <row r="69" spans="1:12" s="6" customFormat="1" x14ac:dyDescent="0.3">
      <c r="A69" s="10" t="s">
        <v>189</v>
      </c>
      <c r="B69" s="10" t="s">
        <v>190</v>
      </c>
      <c r="C69" s="10" t="s">
        <v>191</v>
      </c>
      <c r="D69" s="11">
        <v>0</v>
      </c>
      <c r="E69" s="11">
        <v>0</v>
      </c>
      <c r="F69" s="11">
        <v>-117400</v>
      </c>
      <c r="G69" s="11">
        <v>-117400</v>
      </c>
      <c r="H69" s="11">
        <v>0</v>
      </c>
      <c r="I69" s="11">
        <v>0</v>
      </c>
      <c r="J69" s="11">
        <v>0</v>
      </c>
      <c r="K69" s="11">
        <f>I69-J69</f>
        <v>0</v>
      </c>
      <c r="L69" s="11">
        <v>0</v>
      </c>
    </row>
    <row r="70" spans="1:12" s="6" customFormat="1" x14ac:dyDescent="0.3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  <c r="L70" s="9"/>
    </row>
    <row r="71" spans="1:12" x14ac:dyDescent="0.3">
      <c r="A71" s="13" t="s">
        <v>192</v>
      </c>
      <c r="B71" s="13"/>
      <c r="C71" s="13"/>
      <c r="D71" s="13"/>
      <c r="E71" s="13" t="s">
        <v>194</v>
      </c>
      <c r="F71" s="13"/>
      <c r="G71" s="13"/>
      <c r="H71" s="13"/>
      <c r="I71" s="13" t="s">
        <v>195</v>
      </c>
      <c r="J71" s="13"/>
      <c r="K71" s="13"/>
      <c r="L71" s="13"/>
    </row>
    <row r="72" spans="1:12" x14ac:dyDescent="0.3">
      <c r="A72" s="3" t="s">
        <v>193</v>
      </c>
      <c r="B72" s="3"/>
      <c r="C72" s="3"/>
      <c r="D72" s="3"/>
      <c r="E72" s="3" t="s">
        <v>194</v>
      </c>
      <c r="F72" s="3"/>
      <c r="G72" s="3"/>
      <c r="H72" s="3"/>
      <c r="I72" s="3" t="s">
        <v>196</v>
      </c>
      <c r="J72" s="3"/>
      <c r="K72" s="3"/>
      <c r="L72" s="3"/>
    </row>
    <row r="141" spans="1:20" x14ac:dyDescent="0.3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4">
    <mergeCell ref="K6:K10"/>
    <mergeCell ref="L6:L10"/>
    <mergeCell ref="A71:D71"/>
    <mergeCell ref="A72:D72"/>
    <mergeCell ref="E71:H71"/>
    <mergeCell ref="E72:H72"/>
    <mergeCell ref="I71:L71"/>
    <mergeCell ref="I72:L7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2020-11-10T10:35:28Z</dcterms:created>
  <dcterms:modified xsi:type="dcterms:W3CDTF">2020-11-10T10:35:31Z</dcterms:modified>
</cp:coreProperties>
</file>